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is\Downloads\"/>
    </mc:Choice>
  </mc:AlternateContent>
  <xr:revisionPtr revIDLastSave="0" documentId="13_ncr:1_{529434E8-F766-46B7-AD81-C1886732AA4B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Conheça o Mobills" sheetId="1" r:id="rId1"/>
    <sheet name="Orçamento familia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M91" i="2"/>
  <c r="M92" i="2" s="1"/>
  <c r="M10" i="2" s="1"/>
  <c r="L91" i="2"/>
  <c r="L92" i="2" s="1"/>
  <c r="L10" i="2" s="1"/>
  <c r="K91" i="2"/>
  <c r="K92" i="2" s="1"/>
  <c r="K10" i="2" s="1"/>
  <c r="J91" i="2"/>
  <c r="J92" i="2" s="1"/>
  <c r="J10" i="2" s="1"/>
  <c r="I91" i="2"/>
  <c r="I92" i="2" s="1"/>
  <c r="I10" i="2" s="1"/>
  <c r="H91" i="2"/>
  <c r="H92" i="2" s="1"/>
  <c r="H10" i="2" s="1"/>
  <c r="G91" i="2"/>
  <c r="G92" i="2" s="1"/>
  <c r="G10" i="2" s="1"/>
  <c r="F91" i="2"/>
  <c r="F92" i="2" s="1"/>
  <c r="F10" i="2" s="1"/>
  <c r="E91" i="2"/>
  <c r="E92" i="2" s="1"/>
  <c r="E10" i="2" s="1"/>
  <c r="D91" i="2"/>
  <c r="D92" i="2" s="1"/>
  <c r="D10" i="2" s="1"/>
  <c r="C91" i="2"/>
  <c r="C92" i="2" s="1"/>
  <c r="C10" i="2" s="1"/>
  <c r="B91" i="2"/>
  <c r="B92" i="2" s="1"/>
  <c r="B10" i="2" s="1"/>
  <c r="N90" i="2"/>
  <c r="N89" i="2"/>
  <c r="N88" i="2"/>
  <c r="N87" i="2"/>
  <c r="N86" i="2"/>
  <c r="N85" i="2"/>
  <c r="M83" i="2"/>
  <c r="L83" i="2"/>
  <c r="K83" i="2"/>
  <c r="J83" i="2"/>
  <c r="I83" i="2"/>
  <c r="H83" i="2"/>
  <c r="G83" i="2"/>
  <c r="F83" i="2"/>
  <c r="E83" i="2"/>
  <c r="D83" i="2"/>
  <c r="C83" i="2"/>
  <c r="B83" i="2"/>
  <c r="N82" i="2"/>
  <c r="N81" i="2"/>
  <c r="N80" i="2"/>
  <c r="N79" i="2"/>
  <c r="N78" i="2"/>
  <c r="N77" i="2"/>
  <c r="B75" i="2"/>
  <c r="N74" i="2"/>
  <c r="N73" i="2"/>
  <c r="N72" i="2"/>
  <c r="N71" i="2"/>
  <c r="M69" i="2"/>
  <c r="L69" i="2"/>
  <c r="K69" i="2"/>
  <c r="J69" i="2"/>
  <c r="I69" i="2"/>
  <c r="H69" i="2"/>
  <c r="G69" i="2"/>
  <c r="F69" i="2"/>
  <c r="E69" i="2"/>
  <c r="D69" i="2"/>
  <c r="C69" i="2"/>
  <c r="B69" i="2"/>
  <c r="N68" i="2"/>
  <c r="N67" i="2"/>
  <c r="N66" i="2"/>
  <c r="N65" i="2"/>
  <c r="N64" i="2"/>
  <c r="N63" i="2"/>
  <c r="N62" i="2"/>
  <c r="A62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N58" i="2"/>
  <c r="N57" i="2"/>
  <c r="N56" i="2"/>
  <c r="A56" i="2"/>
  <c r="N55" i="2"/>
  <c r="A55" i="2"/>
  <c r="N54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N50" i="2"/>
  <c r="N49" i="2"/>
  <c r="N48" i="2"/>
  <c r="N47" i="2"/>
  <c r="N46" i="2"/>
  <c r="N45" i="2"/>
  <c r="N44" i="2"/>
  <c r="N43" i="2"/>
  <c r="A43" i="2"/>
  <c r="N42" i="2"/>
  <c r="A42" i="2"/>
  <c r="N41" i="2"/>
  <c r="N40" i="2"/>
  <c r="B36" i="2"/>
  <c r="N34" i="2"/>
  <c r="N33" i="2"/>
  <c r="N32" i="2"/>
  <c r="A32" i="2"/>
  <c r="N31" i="2"/>
  <c r="A31" i="2"/>
  <c r="N30" i="2"/>
  <c r="N29" i="2"/>
  <c r="A29" i="2"/>
  <c r="B25" i="2"/>
  <c r="N23" i="2"/>
  <c r="N22" i="2"/>
  <c r="N21" i="2"/>
  <c r="A21" i="2"/>
  <c r="N20" i="2"/>
  <c r="N19" i="2"/>
  <c r="N18" i="2"/>
  <c r="N17" i="2"/>
  <c r="A17" i="2"/>
  <c r="M9" i="2"/>
  <c r="M12" i="2" s="1"/>
  <c r="L9" i="2"/>
  <c r="L12" i="2" s="1"/>
  <c r="K9" i="2"/>
  <c r="K12" i="2" s="1"/>
  <c r="J9" i="2"/>
  <c r="I9" i="2"/>
  <c r="I12" i="2" s="1"/>
  <c r="H9" i="2"/>
  <c r="H11" i="2" s="1"/>
  <c r="G9" i="2"/>
  <c r="G12" i="2" s="1"/>
  <c r="F9" i="2"/>
  <c r="E9" i="2"/>
  <c r="E12" i="2" s="1"/>
  <c r="D9" i="2"/>
  <c r="D11" i="2" s="1"/>
  <c r="C9" i="2"/>
  <c r="C12" i="2" s="1"/>
  <c r="B9" i="2"/>
  <c r="N36" i="1"/>
  <c r="M35" i="1"/>
  <c r="M32" i="1"/>
  <c r="O27" i="1"/>
  <c r="M27" i="1"/>
  <c r="J27" i="1"/>
  <c r="A2" i="1"/>
  <c r="B12" i="2" l="1"/>
  <c r="J12" i="2"/>
  <c r="F12" i="2"/>
  <c r="L11" i="2"/>
  <c r="H12" i="2"/>
  <c r="E11" i="2"/>
  <c r="I11" i="2"/>
  <c r="M11" i="2"/>
  <c r="D12" i="2"/>
  <c r="B11" i="2"/>
  <c r="F11" i="2"/>
  <c r="J11" i="2"/>
  <c r="C11" i="2"/>
  <c r="G11" i="2"/>
  <c r="K11" i="2"/>
</calcChain>
</file>

<file path=xl/sharedStrings.xml><?xml version="1.0" encoding="utf-8"?>
<sst xmlns="http://schemas.openxmlformats.org/spreadsheetml/2006/main" count="76" uniqueCount="73">
  <si>
    <t>Planilha de Orçamento Familiar</t>
  </si>
  <si>
    <t>JAN</t>
  </si>
  <si>
    <r>
      <t xml:space="preserve">O Mobills é um sistema de </t>
    </r>
    <r>
      <rPr>
        <b/>
        <sz val="12"/>
        <rFont val="Calibri"/>
      </rPr>
      <t>controle financeiro pessoal online</t>
    </r>
    <r>
      <rPr>
        <sz val="12"/>
        <color rgb="FF000000"/>
        <rFont val="Calibri"/>
      </rPr>
      <t xml:space="preserve"> que te ajuda a organizar seu orçamento.
Você pode </t>
    </r>
    <r>
      <rPr>
        <b/>
        <sz val="12"/>
        <rFont val="Calibri"/>
      </rPr>
      <t>registrar despesas e receitas</t>
    </r>
    <r>
      <rPr>
        <sz val="12"/>
        <color rgb="FF000000"/>
        <rFont val="Calibri"/>
      </rP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</si>
  <si>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FEV</t>
  </si>
  <si>
    <t>MAR</t>
  </si>
  <si>
    <t>ABRIL</t>
  </si>
  <si>
    <t>MAIO</t>
  </si>
  <si>
    <t>JUN</t>
  </si>
  <si>
    <t>JUL</t>
  </si>
  <si>
    <t>AGO</t>
  </si>
  <si>
    <t>SET</t>
  </si>
  <si>
    <t>OUT</t>
  </si>
  <si>
    <t>NOV</t>
  </si>
  <si>
    <t>DEZ</t>
  </si>
  <si>
    <t>Saldo Inicial</t>
  </si>
  <si>
    <t>Renda Total</t>
  </si>
  <si>
    <t>Despesas Totais</t>
  </si>
  <si>
    <t>Resultado Líquido</t>
  </si>
  <si>
    <t>Saldo Projetado</t>
  </si>
  <si>
    <t>Renda</t>
  </si>
  <si>
    <t>Rendimento de Juros</t>
  </si>
  <si>
    <t>Dividendos</t>
  </si>
  <si>
    <t>Reembolsos</t>
  </si>
  <si>
    <t>Pensão</t>
  </si>
  <si>
    <t>Diversos</t>
  </si>
  <si>
    <t>TOTAL</t>
  </si>
  <si>
    <t>Economias</t>
  </si>
  <si>
    <t>Acesse a próxima aba para visualizar sua planilha</t>
  </si>
  <si>
    <t>Transferência para Poupança</t>
  </si>
  <si>
    <t>Educação</t>
  </si>
  <si>
    <t>Outros</t>
  </si>
  <si>
    <t>Despesas</t>
  </si>
  <si>
    <t>Casa</t>
  </si>
  <si>
    <t>Aluguel/Financiamento</t>
  </si>
  <si>
    <t>Seguro</t>
  </si>
  <si>
    <t>Telefone</t>
  </si>
  <si>
    <t>Tv</t>
  </si>
  <si>
    <t>Internet</t>
  </si>
  <si>
    <t>Mobílias</t>
  </si>
  <si>
    <t>Jardim</t>
  </si>
  <si>
    <t>Manutenção</t>
  </si>
  <si>
    <t>Melhorias</t>
  </si>
  <si>
    <t>Transporte</t>
  </si>
  <si>
    <t>Parcelas do Carro</t>
  </si>
  <si>
    <t>Transporte Público</t>
  </si>
  <si>
    <t>Reparos/Manutenção</t>
  </si>
  <si>
    <t>Licença</t>
  </si>
  <si>
    <t>Vida Diaria</t>
  </si>
  <si>
    <t>Crianças</t>
  </si>
  <si>
    <t>Jantar Fora</t>
  </si>
  <si>
    <t>Roupas</t>
  </si>
  <si>
    <t>Limpeza</t>
  </si>
  <si>
    <t>Salão</t>
  </si>
  <si>
    <t>PetShop</t>
  </si>
  <si>
    <t>Entretenimento</t>
  </si>
  <si>
    <t>Cinema/Netflix</t>
  </si>
  <si>
    <t>Shows</t>
  </si>
  <si>
    <t>Esportes</t>
  </si>
  <si>
    <t>Outras Atividades</t>
  </si>
  <si>
    <t>Saúde</t>
  </si>
  <si>
    <t>Seguro de Saúde</t>
  </si>
  <si>
    <t>Academia</t>
  </si>
  <si>
    <t>Médico/Dentista</t>
  </si>
  <si>
    <t>Remédios</t>
  </si>
  <si>
    <t>Veterinário</t>
  </si>
  <si>
    <t>Seguro de Vida</t>
  </si>
  <si>
    <t>Férias/Viagens</t>
  </si>
  <si>
    <t>Passagens</t>
  </si>
  <si>
    <t>Acomodações</t>
  </si>
  <si>
    <t>Comida</t>
  </si>
  <si>
    <t>Lembrancinhas</t>
  </si>
  <si>
    <t>Animais</t>
  </si>
  <si>
    <t>Aluguel de Carro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</si>
</sst>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7" x14ac:knownFonts="1">
    <font>
      <sz val="12"/>
      <color rgb="FF000000"/>
      <name val="Calibri"/>
    </font>
    <font>
      <b/>
      <sz val="21"/>
      <color rgb="FFFFFFFF"/>
      <name val="Calibri"/>
    </font>
    <font>
      <sz val="12"/>
      <name val="Calibri"/>
    </font>
    <font>
      <u/>
      <sz val="12"/>
      <color rgb="FF0000FF"/>
      <name val="Calibri"/>
    </font>
    <font>
      <sz val="14"/>
      <color rgb="FFFFFFFF"/>
      <name val="Calibri"/>
    </font>
    <font>
      <sz val="16"/>
      <color rgb="FF666666"/>
      <name val="Calibri"/>
    </font>
    <font>
      <sz val="12"/>
      <color rgb="FF7F7F7F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u/>
      <sz val="12"/>
      <color rgb="FF3C78D8"/>
      <name val="Calibri"/>
    </font>
    <font>
      <b/>
      <sz val="14"/>
      <color rgb="FF000000"/>
      <name val="Calibri"/>
    </font>
    <font>
      <u/>
      <sz val="12"/>
      <color rgb="FF0000FF"/>
      <name val="Calibri"/>
    </font>
    <font>
      <b/>
      <u/>
      <sz val="12"/>
      <color rgb="FF0000FF"/>
      <name val="Calibri"/>
    </font>
    <font>
      <u/>
      <sz val="12"/>
      <color rgb="FF3C78D8"/>
      <name val="Calibri"/>
    </font>
    <font>
      <sz val="22"/>
      <name val="Calibri"/>
    </font>
    <font>
      <b/>
      <sz val="12"/>
      <name val="Calibri"/>
    </font>
    <font>
      <u/>
      <sz val="12"/>
      <color theme="1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B8A444"/>
        <bgColor rgb="FFB8A444"/>
      </patternFill>
    </fill>
    <fill>
      <patternFill patternType="solid">
        <fgColor rgb="FF1F497D"/>
        <bgColor rgb="FF1F497D"/>
      </patternFill>
    </fill>
    <fill>
      <patternFill patternType="solid">
        <fgColor rgb="FFDBE5F1"/>
        <bgColor rgb="FFDBE5F1"/>
      </patternFill>
    </fill>
    <fill>
      <patternFill patternType="solid">
        <fgColor rgb="FF9BBB59"/>
        <bgColor rgb="FF9BBB59"/>
      </patternFill>
    </fill>
    <fill>
      <patternFill patternType="solid">
        <fgColor rgb="FFC0504D"/>
        <bgColor rgb="FFC0504D"/>
      </patternFill>
    </fill>
    <fill>
      <patternFill patternType="solid">
        <fgColor rgb="FFF2DBDB"/>
        <bgColor rgb="FFF2DBDB"/>
      </patternFill>
    </fill>
    <fill>
      <patternFill patternType="solid">
        <fgColor rgb="FFE6B8B7"/>
        <bgColor rgb="FFE6B8B7"/>
      </patternFill>
    </fill>
    <fill>
      <patternFill patternType="solid">
        <fgColor rgb="FFE5B8B7"/>
        <bgColor rgb="FFE5B8B7"/>
      </patternFill>
    </fill>
    <fill>
      <patternFill patternType="solid">
        <fgColor rgb="FFF2DCDB"/>
        <bgColor rgb="FFF2DCDB"/>
      </patternFill>
    </fill>
    <fill>
      <patternFill patternType="solid">
        <fgColor rgb="FFD99594"/>
        <bgColor rgb="FFD9959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5">
    <xf numFmtId="0" fontId="0" fillId="0" borderId="0" xfId="0" applyFont="1" applyAlignment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/>
    <xf numFmtId="0" fontId="0" fillId="3" borderId="10" xfId="0" applyFont="1" applyFill="1" applyBorder="1"/>
    <xf numFmtId="0" fontId="4" fillId="4" borderId="10" xfId="0" applyFont="1" applyFill="1" applyBorder="1" applyAlignment="1">
      <alignment horizontal="left" vertical="top"/>
    </xf>
    <xf numFmtId="0" fontId="6" fillId="0" borderId="0" xfId="0" applyFont="1" applyAlignment="1">
      <alignment wrapText="1"/>
    </xf>
    <xf numFmtId="164" fontId="0" fillId="0" borderId="15" xfId="0" applyNumberFormat="1" applyFont="1" applyBorder="1"/>
    <xf numFmtId="164" fontId="0" fillId="0" borderId="17" xfId="0" applyNumberFormat="1" applyFont="1" applyBorder="1"/>
    <xf numFmtId="164" fontId="0" fillId="0" borderId="18" xfId="0" applyNumberFormat="1" applyFont="1" applyBorder="1"/>
    <xf numFmtId="164" fontId="0" fillId="0" borderId="19" xfId="0" applyNumberFormat="1" applyFont="1" applyBorder="1"/>
    <xf numFmtId="164" fontId="0" fillId="0" borderId="0" xfId="0" applyNumberFormat="1" applyFont="1"/>
    <xf numFmtId="164" fontId="0" fillId="0" borderId="20" xfId="0" applyNumberFormat="1" applyFont="1" applyBorder="1"/>
    <xf numFmtId="164" fontId="0" fillId="0" borderId="21" xfId="0" applyNumberFormat="1" applyFont="1" applyBorder="1"/>
    <xf numFmtId="164" fontId="0" fillId="0" borderId="22" xfId="0" applyNumberFormat="1" applyFont="1" applyBorder="1"/>
    <xf numFmtId="164" fontId="0" fillId="0" borderId="23" xfId="0" applyNumberFormat="1" applyFont="1" applyBorder="1"/>
    <xf numFmtId="0" fontId="4" fillId="5" borderId="10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6" borderId="10" xfId="0" applyFont="1" applyFill="1" applyBorder="1"/>
    <xf numFmtId="0" fontId="9" fillId="6" borderId="10" xfId="0" applyFont="1" applyFill="1" applyBorder="1"/>
    <xf numFmtId="164" fontId="0" fillId="3" borderId="25" xfId="0" applyNumberFormat="1" applyFont="1" applyFill="1" applyBorder="1"/>
    <xf numFmtId="0" fontId="0" fillId="3" borderId="25" xfId="0" applyFont="1" applyFill="1" applyBorder="1"/>
    <xf numFmtId="164" fontId="0" fillId="6" borderId="10" xfId="0" applyNumberFormat="1" applyFont="1" applyFill="1" applyBorder="1"/>
    <xf numFmtId="0" fontId="10" fillId="7" borderId="10" xfId="0" applyFont="1" applyFill="1" applyBorder="1"/>
    <xf numFmtId="0" fontId="11" fillId="0" borderId="2" xfId="0" applyFont="1" applyBorder="1"/>
    <xf numFmtId="164" fontId="10" fillId="7" borderId="10" xfId="0" applyNumberFormat="1" applyFont="1" applyFill="1" applyBorder="1"/>
    <xf numFmtId="0" fontId="2" fillId="3" borderId="0" xfId="0" applyFont="1" applyFill="1"/>
    <xf numFmtId="0" fontId="4" fillId="8" borderId="10" xfId="0" applyFont="1" applyFill="1" applyBorder="1" applyAlignment="1">
      <alignment horizontal="left" vertical="top"/>
    </xf>
    <xf numFmtId="0" fontId="8" fillId="9" borderId="10" xfId="0" applyFont="1" applyFill="1" applyBorder="1"/>
    <xf numFmtId="0" fontId="0" fillId="9" borderId="10" xfId="0" applyFont="1" applyFill="1" applyBorder="1"/>
    <xf numFmtId="164" fontId="0" fillId="9" borderId="10" xfId="0" applyNumberFormat="1" applyFont="1" applyFill="1" applyBorder="1"/>
    <xf numFmtId="0" fontId="13" fillId="9" borderId="10" xfId="0" applyFont="1" applyFill="1" applyBorder="1"/>
    <xf numFmtId="164" fontId="0" fillId="10" borderId="10" xfId="0" applyNumberFormat="1" applyFont="1" applyFill="1" applyBorder="1"/>
    <xf numFmtId="0" fontId="8" fillId="3" borderId="10" xfId="0" applyFont="1" applyFill="1" applyBorder="1" applyAlignment="1">
      <alignment horizontal="center" vertical="center" textRotation="255"/>
    </xf>
    <xf numFmtId="164" fontId="0" fillId="11" borderId="10" xfId="0" applyNumberFormat="1" applyFont="1" applyFill="1" applyBorder="1"/>
    <xf numFmtId="0" fontId="0" fillId="12" borderId="10" xfId="0" applyFont="1" applyFill="1" applyBorder="1"/>
    <xf numFmtId="0" fontId="0" fillId="11" borderId="10" xfId="0" applyFont="1" applyFill="1" applyBorder="1"/>
    <xf numFmtId="0" fontId="10" fillId="13" borderId="10" xfId="0" applyFont="1" applyFill="1" applyBorder="1"/>
    <xf numFmtId="164" fontId="10" fillId="13" borderId="10" xfId="0" applyNumberFormat="1" applyFont="1" applyFill="1" applyBorder="1"/>
    <xf numFmtId="0" fontId="10" fillId="3" borderId="10" xfId="0" applyFont="1" applyFill="1" applyBorder="1"/>
    <xf numFmtId="0" fontId="5" fillId="0" borderId="11" xfId="0" applyFont="1" applyBorder="1" applyAlignment="1">
      <alignment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0" xfId="0" applyFont="1" applyAlignment="1"/>
    <xf numFmtId="0" fontId="2" fillId="0" borderId="16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9" xfId="0" applyFont="1" applyBorder="1"/>
    <xf numFmtId="0" fontId="7" fillId="0" borderId="11" xfId="0" applyFont="1" applyBorder="1" applyAlignment="1">
      <alignment horizontal="center"/>
    </xf>
    <xf numFmtId="0" fontId="12" fillId="0" borderId="30" xfId="0" applyFont="1" applyBorder="1" applyAlignment="1"/>
    <xf numFmtId="0" fontId="2" fillId="0" borderId="31" xfId="0" applyFont="1" applyBorder="1"/>
    <xf numFmtId="0" fontId="2" fillId="0" borderId="32" xfId="0" applyFont="1" applyBorder="1"/>
    <xf numFmtId="0" fontId="8" fillId="3" borderId="24" xfId="0" applyFont="1" applyFill="1" applyBorder="1" applyAlignment="1">
      <alignment horizontal="center" vertical="center" textRotation="255"/>
    </xf>
    <xf numFmtId="0" fontId="2" fillId="0" borderId="28" xfId="0" applyFont="1" applyBorder="1"/>
    <xf numFmtId="0" fontId="14" fillId="3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/>
    <xf numFmtId="0" fontId="1" fillId="2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6" fillId="0" borderId="27" xfId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3" name="image6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4" name="image2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5" name="image5.png" title="Imag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6" name="image4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0</xdr:row>
      <xdr:rowOff>142875</xdr:rowOff>
    </xdr:from>
    <xdr:ext cx="2200275" cy="542925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37"/>
  <sheetViews>
    <sheetView topLeftCell="A16" workbookViewId="0">
      <selection activeCell="B7" sqref="B7:I30"/>
    </sheetView>
  </sheetViews>
  <sheetFormatPr defaultColWidth="11.25" defaultRowHeight="15" customHeight="1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 t="str">
        <f>HYPERLINK("https://www.mobills.com.br/","")</f>
        <v/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40" t="s">
        <v>2</v>
      </c>
      <c r="C7" s="41"/>
      <c r="D7" s="41"/>
      <c r="E7" s="41"/>
      <c r="F7" s="41"/>
      <c r="G7" s="41"/>
      <c r="H7" s="41"/>
      <c r="I7" s="42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1"/>
      <c r="B8" s="43"/>
      <c r="C8" s="44"/>
      <c r="D8" s="44"/>
      <c r="E8" s="44"/>
      <c r="F8" s="44"/>
      <c r="G8" s="44"/>
      <c r="H8" s="44"/>
      <c r="I8" s="45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43"/>
      <c r="C9" s="44"/>
      <c r="D9" s="44"/>
      <c r="E9" s="44"/>
      <c r="F9" s="44"/>
      <c r="G9" s="44"/>
      <c r="H9" s="44"/>
      <c r="I9" s="45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1"/>
      <c r="B10" s="43"/>
      <c r="C10" s="44"/>
      <c r="D10" s="44"/>
      <c r="E10" s="44"/>
      <c r="F10" s="44"/>
      <c r="G10" s="44"/>
      <c r="H10" s="44"/>
      <c r="I10" s="45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1"/>
      <c r="B11" s="43"/>
      <c r="C11" s="44"/>
      <c r="D11" s="44"/>
      <c r="E11" s="44"/>
      <c r="F11" s="44"/>
      <c r="G11" s="44"/>
      <c r="H11" s="44"/>
      <c r="I11" s="45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1"/>
      <c r="B12" s="43"/>
      <c r="C12" s="44"/>
      <c r="D12" s="44"/>
      <c r="E12" s="44"/>
      <c r="F12" s="44"/>
      <c r="G12" s="44"/>
      <c r="H12" s="44"/>
      <c r="I12" s="45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43"/>
      <c r="C13" s="44"/>
      <c r="D13" s="44"/>
      <c r="E13" s="44"/>
      <c r="F13" s="44"/>
      <c r="G13" s="44"/>
      <c r="H13" s="44"/>
      <c r="I13" s="45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43"/>
      <c r="C14" s="44"/>
      <c r="D14" s="44"/>
      <c r="E14" s="44"/>
      <c r="F14" s="44"/>
      <c r="G14" s="44"/>
      <c r="H14" s="44"/>
      <c r="I14" s="45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43"/>
      <c r="C15" s="44"/>
      <c r="D15" s="44"/>
      <c r="E15" s="44"/>
      <c r="F15" s="44"/>
      <c r="G15" s="44"/>
      <c r="H15" s="44"/>
      <c r="I15" s="45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43"/>
      <c r="C16" s="44"/>
      <c r="D16" s="44"/>
      <c r="E16" s="44"/>
      <c r="F16" s="44"/>
      <c r="G16" s="44"/>
      <c r="H16" s="44"/>
      <c r="I16" s="45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/>
      <c r="B17" s="43"/>
      <c r="C17" s="44"/>
      <c r="D17" s="44"/>
      <c r="E17" s="44"/>
      <c r="F17" s="44"/>
      <c r="G17" s="44"/>
      <c r="H17" s="44"/>
      <c r="I17" s="45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/>
      <c r="B18" s="43"/>
      <c r="C18" s="44"/>
      <c r="D18" s="44"/>
      <c r="E18" s="44"/>
      <c r="F18" s="44"/>
      <c r="G18" s="44"/>
      <c r="H18" s="44"/>
      <c r="I18" s="45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43"/>
      <c r="C19" s="44"/>
      <c r="D19" s="44"/>
      <c r="E19" s="44"/>
      <c r="F19" s="44"/>
      <c r="G19" s="44"/>
      <c r="H19" s="44"/>
      <c r="I19" s="45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43"/>
      <c r="C20" s="44"/>
      <c r="D20" s="44"/>
      <c r="E20" s="44"/>
      <c r="F20" s="44"/>
      <c r="G20" s="44"/>
      <c r="H20" s="44"/>
      <c r="I20" s="45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43"/>
      <c r="C21" s="44"/>
      <c r="D21" s="44"/>
      <c r="E21" s="44"/>
      <c r="F21" s="44"/>
      <c r="G21" s="44"/>
      <c r="H21" s="44"/>
      <c r="I21" s="45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3"/>
      <c r="C22" s="44"/>
      <c r="D22" s="44"/>
      <c r="E22" s="44"/>
      <c r="F22" s="44"/>
      <c r="G22" s="44"/>
      <c r="H22" s="44"/>
      <c r="I22" s="45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/>
      <c r="B23" s="43"/>
      <c r="C23" s="44"/>
      <c r="D23" s="44"/>
      <c r="E23" s="44"/>
      <c r="F23" s="44"/>
      <c r="G23" s="44"/>
      <c r="H23" s="44"/>
      <c r="I23" s="45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3"/>
      <c r="C24" s="44"/>
      <c r="D24" s="44"/>
      <c r="E24" s="44"/>
      <c r="F24" s="44"/>
      <c r="G24" s="44"/>
      <c r="H24" s="44"/>
      <c r="I24" s="45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43"/>
      <c r="C25" s="44"/>
      <c r="D25" s="44"/>
      <c r="E25" s="44"/>
      <c r="F25" s="44"/>
      <c r="G25" s="44"/>
      <c r="H25" s="44"/>
      <c r="I25" s="45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43"/>
      <c r="C26" s="44"/>
      <c r="D26" s="44"/>
      <c r="E26" s="44"/>
      <c r="F26" s="44"/>
      <c r="G26" s="44"/>
      <c r="H26" s="44"/>
      <c r="I26" s="45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43"/>
      <c r="C27" s="44"/>
      <c r="D27" s="44"/>
      <c r="E27" s="44"/>
      <c r="F27" s="44"/>
      <c r="G27" s="44"/>
      <c r="H27" s="44"/>
      <c r="I27" s="45"/>
      <c r="J27" s="49" t="str">
        <f>HYPERLINK("https://play.google.com/store/apps/details?id=br.com.gerenciadorfinanceiro.controller&amp;referrer=utm_source%3Dplanilha","")</f>
        <v/>
      </c>
      <c r="K27" s="41"/>
      <c r="L27" s="42"/>
      <c r="M27" s="49" t="str">
        <f>HYPERLINK("https://itunes.apple.com/app/apple-store/id921838244?mt=8","")</f>
        <v/>
      </c>
      <c r="N27" s="42"/>
      <c r="O27" s="49" t="str">
        <f>HYPERLINK("https://www.mobills.com.br/","")</f>
        <v/>
      </c>
      <c r="P27" s="41"/>
      <c r="Q27" s="42"/>
      <c r="R27" s="1"/>
    </row>
    <row r="28" spans="1:18" x14ac:dyDescent="0.25">
      <c r="A28" s="1"/>
      <c r="B28" s="43"/>
      <c r="C28" s="44"/>
      <c r="D28" s="44"/>
      <c r="E28" s="44"/>
      <c r="F28" s="44"/>
      <c r="G28" s="44"/>
      <c r="H28" s="44"/>
      <c r="I28" s="45"/>
      <c r="J28" s="43"/>
      <c r="K28" s="44"/>
      <c r="L28" s="45"/>
      <c r="M28" s="43"/>
      <c r="N28" s="45"/>
      <c r="O28" s="43"/>
      <c r="P28" s="44"/>
      <c r="Q28" s="45"/>
      <c r="R28" s="1"/>
    </row>
    <row r="29" spans="1:18" x14ac:dyDescent="0.25">
      <c r="A29" s="1"/>
      <c r="B29" s="43"/>
      <c r="C29" s="44"/>
      <c r="D29" s="44"/>
      <c r="E29" s="44"/>
      <c r="F29" s="44"/>
      <c r="G29" s="44"/>
      <c r="H29" s="44"/>
      <c r="I29" s="45"/>
      <c r="J29" s="43"/>
      <c r="K29" s="44"/>
      <c r="L29" s="45"/>
      <c r="M29" s="43"/>
      <c r="N29" s="45"/>
      <c r="O29" s="43"/>
      <c r="P29" s="44"/>
      <c r="Q29" s="45"/>
      <c r="R29" s="1"/>
    </row>
    <row r="30" spans="1:18" x14ac:dyDescent="0.25">
      <c r="A30" s="1"/>
      <c r="B30" s="46"/>
      <c r="C30" s="47"/>
      <c r="D30" s="47"/>
      <c r="E30" s="47"/>
      <c r="F30" s="47"/>
      <c r="G30" s="47"/>
      <c r="H30" s="47"/>
      <c r="I30" s="48"/>
      <c r="J30" s="46"/>
      <c r="K30" s="47"/>
      <c r="L30" s="48"/>
      <c r="M30" s="46"/>
      <c r="N30" s="48"/>
      <c r="O30" s="46"/>
      <c r="P30" s="47"/>
      <c r="Q30" s="48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5">
      <c r="A32" s="1"/>
      <c r="B32" s="64" t="str">
        <f>HYPERLINK("https://mobillsapp.onelink.me/OnR5/f1057876","Ainda não é um usuário? Se cadastre agora grátis!")</f>
        <v>Ainda não é um usuário? Se cadastre agora grátis!</v>
      </c>
      <c r="C32" s="47"/>
      <c r="D32" s="47"/>
      <c r="E32" s="47"/>
      <c r="F32" s="48"/>
      <c r="G32" s="1"/>
      <c r="H32" s="1"/>
      <c r="I32" s="1"/>
      <c r="J32" s="1"/>
      <c r="K32" s="1"/>
      <c r="L32" s="1"/>
      <c r="M32" s="24" t="str">
        <f>HYPERLINK("https://www.mobills.com.br/","")</f>
        <v/>
      </c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50" t="s">
        <v>27</v>
      </c>
      <c r="C34" s="51"/>
      <c r="D34" s="51"/>
      <c r="E34" s="5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4" t="str">
        <f>HYPERLINK("https://www.mobills.com.br/","")</f>
        <v/>
      </c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 t="str">
        <f>HYPERLINK("https://www.mobills.com.br/","")</f>
        <v/>
      </c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7:I30"/>
    <mergeCell ref="J27:L30"/>
    <mergeCell ref="M27:N30"/>
    <mergeCell ref="O27:Q30"/>
    <mergeCell ref="B34:E34"/>
    <mergeCell ref="B32:F32"/>
  </mergeCells>
  <hyperlinks>
    <hyperlink ref="B34" location="Orçamento familiar!A1" display="Acesse a próxima aba para visualizar sua planilha" xr:uid="{00000000-0004-0000-00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4"/>
  <sheetViews>
    <sheetView tabSelected="1" workbookViewId="0">
      <pane ySplit="7" topLeftCell="A8" activePane="bottomLeft" state="frozen"/>
      <selection pane="bottomLeft" activeCell="B9" sqref="B9"/>
    </sheetView>
  </sheetViews>
  <sheetFormatPr defaultColWidth="11.25" defaultRowHeight="15" customHeight="1" x14ac:dyDescent="0.25"/>
  <cols>
    <col min="1" max="1" width="22.75" customWidth="1"/>
    <col min="2" max="2" width="17.75" customWidth="1"/>
    <col min="3" max="14" width="10.5" customWidth="1"/>
    <col min="15" max="15" width="4.375" customWidth="1"/>
  </cols>
  <sheetData>
    <row r="1" spans="1:15" ht="15.75" x14ac:dyDescent="0.25">
      <c r="A1" s="58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9"/>
    </row>
    <row r="2" spans="1:15" ht="15.75" x14ac:dyDescent="0.25">
      <c r="A2" s="57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60"/>
    </row>
    <row r="3" spans="1:15" ht="15.75" x14ac:dyDescent="0.25">
      <c r="A3" s="57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60"/>
    </row>
    <row r="4" spans="1:15" ht="15.75" x14ac:dyDescent="0.25">
      <c r="A4" s="57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60"/>
    </row>
    <row r="5" spans="1:15" ht="15.75" x14ac:dyDescent="0.25">
      <c r="A5" s="57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60"/>
    </row>
    <row r="6" spans="1:15" ht="15.75" x14ac:dyDescent="0.25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spans="1:15" ht="18.75" x14ac:dyDescent="0.25">
      <c r="A7" s="4"/>
      <c r="B7" s="5" t="s">
        <v>1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4"/>
      <c r="O7" s="4"/>
    </row>
    <row r="8" spans="1:15" ht="15.75" x14ac:dyDescent="0.25">
      <c r="A8" t="s">
        <v>14</v>
      </c>
      <c r="B8" s="6"/>
      <c r="M8" s="4"/>
      <c r="N8" s="4"/>
      <c r="O8" s="4"/>
    </row>
    <row r="9" spans="1:15" ht="15.75" x14ac:dyDescent="0.25">
      <c r="A9" t="s">
        <v>15</v>
      </c>
      <c r="B9" s="7">
        <f t="shared" ref="B9:M9" si="0">B25</f>
        <v>7257</v>
      </c>
      <c r="C9" s="8">
        <f t="shared" si="0"/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9">
        <f t="shared" si="0"/>
        <v>0</v>
      </c>
      <c r="N9" s="4"/>
      <c r="O9" s="4"/>
    </row>
    <row r="10" spans="1:15" ht="15.75" x14ac:dyDescent="0.25">
      <c r="A10" t="s">
        <v>16</v>
      </c>
      <c r="B10" s="10">
        <f t="shared" ref="B10:M10" si="1">B92</f>
        <v>5359</v>
      </c>
      <c r="C10" s="11">
        <f t="shared" si="1"/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  <c r="H10" s="11">
        <f t="shared" si="1"/>
        <v>0</v>
      </c>
      <c r="I10" s="11">
        <f t="shared" si="1"/>
        <v>0</v>
      </c>
      <c r="J10" s="11">
        <f t="shared" si="1"/>
        <v>0</v>
      </c>
      <c r="K10" s="11">
        <f t="shared" si="1"/>
        <v>0</v>
      </c>
      <c r="L10" s="11">
        <f t="shared" si="1"/>
        <v>0</v>
      </c>
      <c r="M10" s="12">
        <f t="shared" si="1"/>
        <v>0</v>
      </c>
      <c r="N10" s="4"/>
      <c r="O10" s="4"/>
    </row>
    <row r="11" spans="1:15" ht="15.75" x14ac:dyDescent="0.25">
      <c r="A11" t="s">
        <v>17</v>
      </c>
      <c r="B11" s="10">
        <f t="shared" ref="B11:M11" si="2">B9-B10</f>
        <v>1898</v>
      </c>
      <c r="C11" s="11">
        <f t="shared" si="2"/>
        <v>0</v>
      </c>
      <c r="D11" s="11">
        <f t="shared" si="2"/>
        <v>0</v>
      </c>
      <c r="E11" s="11">
        <f t="shared" si="2"/>
        <v>0</v>
      </c>
      <c r="F11" s="11">
        <f t="shared" si="2"/>
        <v>0</v>
      </c>
      <c r="G11" s="11">
        <f t="shared" si="2"/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  <c r="M11" s="12">
        <f t="shared" si="2"/>
        <v>0</v>
      </c>
      <c r="N11" s="4"/>
      <c r="O11" s="4"/>
    </row>
    <row r="12" spans="1:15" ht="15.75" x14ac:dyDescent="0.25">
      <c r="A12" t="s">
        <v>18</v>
      </c>
      <c r="B12" s="13">
        <f t="shared" ref="B12:M12" si="3">B9-B10+B8</f>
        <v>1898</v>
      </c>
      <c r="C12" s="14">
        <f t="shared" si="3"/>
        <v>0</v>
      </c>
      <c r="D12" s="14">
        <f t="shared" si="3"/>
        <v>0</v>
      </c>
      <c r="E12" s="14">
        <f t="shared" si="3"/>
        <v>0</v>
      </c>
      <c r="F12" s="14">
        <f t="shared" si="3"/>
        <v>0</v>
      </c>
      <c r="G12" s="14">
        <f t="shared" si="3"/>
        <v>0</v>
      </c>
      <c r="H12" s="14">
        <f t="shared" si="3"/>
        <v>0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5">
        <f t="shared" si="3"/>
        <v>0</v>
      </c>
      <c r="N12" s="4"/>
      <c r="O12" s="4"/>
    </row>
    <row r="13" spans="1:15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8.75" x14ac:dyDescent="0.25">
      <c r="A15" s="16" t="s">
        <v>19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</row>
    <row r="16" spans="1:15" ht="15.75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53"/>
    </row>
    <row r="17" spans="1:15" ht="15.75" x14ac:dyDescent="0.25">
      <c r="A17" s="19" t="str">
        <f>HYPERLINK("https://blog.mobills.com.br/dicas-aumentar-salario-pouco-tempo/","Salários")</f>
        <v>Salários</v>
      </c>
      <c r="B17" s="20">
        <v>5987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>
        <f t="shared" ref="N17:N23" si="4">SUM(B17:M17)</f>
        <v>5987</v>
      </c>
      <c r="O17" s="54"/>
    </row>
    <row r="18" spans="1:15" ht="15.75" x14ac:dyDescent="0.25">
      <c r="A18" s="18" t="s">
        <v>20</v>
      </c>
      <c r="B18" s="20">
        <v>200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>
        <f t="shared" si="4"/>
        <v>200</v>
      </c>
      <c r="O18" s="54"/>
    </row>
    <row r="19" spans="1:15" ht="15.75" x14ac:dyDescent="0.25">
      <c r="A19" s="18" t="s">
        <v>21</v>
      </c>
      <c r="B19" s="20">
        <v>100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>
        <f t="shared" si="4"/>
        <v>100</v>
      </c>
      <c r="O19" s="54"/>
    </row>
    <row r="20" spans="1:15" ht="15.75" x14ac:dyDescent="0.25">
      <c r="A20" s="18" t="s">
        <v>22</v>
      </c>
      <c r="B20" s="20">
        <v>55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>
        <f t="shared" si="4"/>
        <v>55</v>
      </c>
      <c r="O20" s="54"/>
    </row>
    <row r="21" spans="1:15" ht="15.75" x14ac:dyDescent="0.25">
      <c r="A21" s="19" t="str">
        <f>HYPERLINK("https://blog.mobills.com.br/montar-um-negocio-de-sucesso/","Negócios")</f>
        <v>Negócios</v>
      </c>
      <c r="B21" s="20">
        <v>500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>
        <f t="shared" si="4"/>
        <v>500</v>
      </c>
      <c r="O21" s="54"/>
    </row>
    <row r="22" spans="1:15" ht="15.75" x14ac:dyDescent="0.25">
      <c r="A22" s="18" t="s">
        <v>23</v>
      </c>
      <c r="B22" s="20">
        <v>300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>
        <f t="shared" si="4"/>
        <v>300</v>
      </c>
      <c r="O22" s="54"/>
    </row>
    <row r="23" spans="1:15" ht="15.75" x14ac:dyDescent="0.25">
      <c r="A23" s="18" t="s">
        <v>24</v>
      </c>
      <c r="B23" s="20">
        <v>115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>
        <f t="shared" si="4"/>
        <v>115</v>
      </c>
      <c r="O23" s="54"/>
    </row>
    <row r="24" spans="1:15" ht="15.75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54"/>
    </row>
    <row r="25" spans="1:15" ht="15.75" customHeight="1" x14ac:dyDescent="0.3">
      <c r="A25" s="23" t="s">
        <v>25</v>
      </c>
      <c r="B25" s="25">
        <f>SUM(B17:B23)</f>
        <v>7257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4"/>
    </row>
    <row r="26" spans="1:15" ht="15.75" customHeight="1" x14ac:dyDescent="0.25">
      <c r="O26" s="4"/>
    </row>
    <row r="27" spans="1:15" ht="15.75" customHeight="1" x14ac:dyDescent="0.25">
      <c r="A27" s="16" t="s">
        <v>26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4"/>
    </row>
    <row r="28" spans="1:15" ht="15.7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53"/>
    </row>
    <row r="29" spans="1:15" ht="15.75" customHeight="1" x14ac:dyDescent="0.25">
      <c r="A29" s="19" t="str">
        <f>HYPERLINK("https://blog.mobills.com.br/importancia-fundo-de-emergencia/","Fundo de emergência")</f>
        <v>Fundo de emergência</v>
      </c>
      <c r="B29" s="20">
        <v>500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>
        <f t="shared" ref="N29:N34" si="5">SUM(B29:M29)</f>
        <v>500</v>
      </c>
      <c r="O29" s="54"/>
    </row>
    <row r="30" spans="1:15" ht="15.75" customHeight="1" x14ac:dyDescent="0.25">
      <c r="A30" s="18" t="s">
        <v>28</v>
      </c>
      <c r="B30" s="20">
        <v>200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>
        <f t="shared" si="5"/>
        <v>200</v>
      </c>
      <c r="O30" s="54"/>
    </row>
    <row r="31" spans="1:15" ht="15.75" customHeight="1" x14ac:dyDescent="0.25">
      <c r="A31" s="19" t="str">
        <f>HYPERLINK("https://blog.mobills.com.br/dicas-garantir-uma-aposentadoria-tranquila/","Aposentadoria")</f>
        <v>Aposentadoria</v>
      </c>
      <c r="B31" s="20">
        <v>100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>
        <f t="shared" si="5"/>
        <v>100</v>
      </c>
      <c r="O31" s="54"/>
    </row>
    <row r="32" spans="1:15" ht="15.75" customHeight="1" x14ac:dyDescent="0.25">
      <c r="A32" s="19" t="str">
        <f>HYPERLINK("https://blog.mobills.com.br/construir-seu-plano-de-investimentos/","Investimentos")</f>
        <v>Investimentos</v>
      </c>
      <c r="B32" s="20">
        <v>55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>
        <f t="shared" si="5"/>
        <v>55</v>
      </c>
      <c r="O32" s="54"/>
    </row>
    <row r="33" spans="1:15" ht="15.75" customHeight="1" x14ac:dyDescent="0.25">
      <c r="A33" s="18" t="s">
        <v>29</v>
      </c>
      <c r="B33" s="20">
        <v>500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>
        <f t="shared" si="5"/>
        <v>500</v>
      </c>
      <c r="O33" s="54"/>
    </row>
    <row r="34" spans="1:15" ht="15.75" customHeight="1" x14ac:dyDescent="0.25">
      <c r="A34" s="18" t="s">
        <v>30</v>
      </c>
      <c r="B34" s="20">
        <v>300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2">
        <f t="shared" si="5"/>
        <v>300</v>
      </c>
      <c r="O34" s="54"/>
    </row>
    <row r="35" spans="1:15" ht="15.7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54"/>
    </row>
    <row r="36" spans="1:15" ht="15.75" customHeight="1" x14ac:dyDescent="0.3">
      <c r="A36" s="23" t="s">
        <v>25</v>
      </c>
      <c r="B36" s="25">
        <f>SUM(B29:B34)</f>
        <v>1655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6"/>
    </row>
    <row r="37" spans="1:15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15.75" customHeight="1" x14ac:dyDescent="0.25">
      <c r="A38" s="27" t="s">
        <v>31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6"/>
    </row>
    <row r="39" spans="1:15" ht="15.75" customHeight="1" x14ac:dyDescent="0.25">
      <c r="A39" s="28" t="s">
        <v>32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53"/>
    </row>
    <row r="40" spans="1:15" ht="15.75" customHeight="1" x14ac:dyDescent="0.25">
      <c r="A40" s="29" t="s">
        <v>33</v>
      </c>
      <c r="B40" s="20">
        <v>2250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30">
        <f t="shared" ref="N40:N51" si="6">SUM(B40:M40)</f>
        <v>2250</v>
      </c>
      <c r="O40" s="54"/>
    </row>
    <row r="41" spans="1:15" ht="15.75" customHeight="1" x14ac:dyDescent="0.25">
      <c r="A41" s="29" t="s">
        <v>34</v>
      </c>
      <c r="B41" s="20">
        <v>25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30">
        <f t="shared" si="6"/>
        <v>25</v>
      </c>
      <c r="O41" s="54"/>
    </row>
    <row r="42" spans="1:15" ht="15.75" customHeight="1" x14ac:dyDescent="0.25">
      <c r="A42" s="31" t="str">
        <f>HYPERLINK("https://blog.mobills.com.br/consumo-de-energia-eletrica-reduzir/","Energia")</f>
        <v>Energia</v>
      </c>
      <c r="B42" s="20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30">
        <f t="shared" si="6"/>
        <v>40</v>
      </c>
      <c r="O42" s="54"/>
    </row>
    <row r="43" spans="1:15" ht="15.75" customHeight="1" x14ac:dyDescent="0.25">
      <c r="A43" s="31" t="str">
        <f>HYPERLINK("https://blog.mobills.com.br/formas-de-economizar-agua/","Água")</f>
        <v>Água</v>
      </c>
      <c r="B43" s="20">
        <v>44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0">
        <f t="shared" si="6"/>
        <v>44</v>
      </c>
      <c r="O43" s="54"/>
    </row>
    <row r="44" spans="1:15" ht="15.75" customHeight="1" x14ac:dyDescent="0.25">
      <c r="A44" s="29" t="s">
        <v>35</v>
      </c>
      <c r="B44" s="20">
        <v>20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0">
        <f t="shared" si="6"/>
        <v>20</v>
      </c>
      <c r="O44" s="54"/>
    </row>
    <row r="45" spans="1:15" ht="15.75" customHeight="1" x14ac:dyDescent="0.25">
      <c r="A45" s="29" t="s">
        <v>36</v>
      </c>
      <c r="B45" s="20">
        <v>15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30">
        <f t="shared" si="6"/>
        <v>15</v>
      </c>
      <c r="O45" s="54"/>
    </row>
    <row r="46" spans="1:15" ht="15.75" customHeight="1" x14ac:dyDescent="0.25">
      <c r="A46" s="29" t="s">
        <v>37</v>
      </c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30">
        <f t="shared" si="6"/>
        <v>0</v>
      </c>
      <c r="O46" s="54"/>
    </row>
    <row r="47" spans="1:15" ht="15.75" customHeight="1" x14ac:dyDescent="0.25">
      <c r="A47" s="29" t="s">
        <v>38</v>
      </c>
      <c r="B47" s="20">
        <v>29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30">
        <f t="shared" si="6"/>
        <v>29</v>
      </c>
      <c r="O47" s="54"/>
    </row>
    <row r="48" spans="1:15" ht="15.75" customHeight="1" x14ac:dyDescent="0.25">
      <c r="A48" s="29" t="s">
        <v>39</v>
      </c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30">
        <f t="shared" si="6"/>
        <v>0</v>
      </c>
      <c r="O48" s="54"/>
    </row>
    <row r="49" spans="1:15" ht="15.75" customHeight="1" x14ac:dyDescent="0.25">
      <c r="A49" s="29" t="s">
        <v>40</v>
      </c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30">
        <f t="shared" si="6"/>
        <v>0</v>
      </c>
      <c r="O49" s="54"/>
    </row>
    <row r="50" spans="1:15" ht="15.75" customHeight="1" x14ac:dyDescent="0.25">
      <c r="A50" s="29" t="s">
        <v>41</v>
      </c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30">
        <f t="shared" si="6"/>
        <v>0</v>
      </c>
      <c r="O50" s="54"/>
    </row>
    <row r="51" spans="1:15" ht="15.75" customHeight="1" x14ac:dyDescent="0.25">
      <c r="A51" s="29" t="s">
        <v>30</v>
      </c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30">
        <f t="shared" si="6"/>
        <v>0</v>
      </c>
      <c r="O51" s="54"/>
    </row>
    <row r="52" spans="1:15" ht="15.75" customHeight="1" x14ac:dyDescent="0.25">
      <c r="A52" s="29"/>
      <c r="B52" s="32">
        <f t="shared" ref="B52:M52" si="7">SUM(B40:B51)</f>
        <v>2423</v>
      </c>
      <c r="C52" s="32">
        <f t="shared" si="7"/>
        <v>0</v>
      </c>
      <c r="D52" s="32">
        <f t="shared" si="7"/>
        <v>0</v>
      </c>
      <c r="E52" s="32">
        <f t="shared" si="7"/>
        <v>0</v>
      </c>
      <c r="F52" s="32">
        <f t="shared" si="7"/>
        <v>0</v>
      </c>
      <c r="G52" s="32">
        <f t="shared" si="7"/>
        <v>0</v>
      </c>
      <c r="H52" s="32">
        <f t="shared" si="7"/>
        <v>0</v>
      </c>
      <c r="I52" s="32">
        <f t="shared" si="7"/>
        <v>0</v>
      </c>
      <c r="J52" s="32">
        <f t="shared" si="7"/>
        <v>0</v>
      </c>
      <c r="K52" s="32">
        <f t="shared" si="7"/>
        <v>0</v>
      </c>
      <c r="L52" s="32">
        <f t="shared" si="7"/>
        <v>0</v>
      </c>
      <c r="M52" s="32">
        <f t="shared" si="7"/>
        <v>0</v>
      </c>
      <c r="N52" s="29"/>
      <c r="O52" s="54"/>
    </row>
    <row r="53" spans="1:15" ht="15.75" customHeight="1" x14ac:dyDescent="0.25">
      <c r="A53" s="28" t="s">
        <v>42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"/>
      <c r="O53" s="33"/>
    </row>
    <row r="54" spans="1:15" ht="15.75" customHeight="1" x14ac:dyDescent="0.25">
      <c r="A54" s="29" t="s">
        <v>43</v>
      </c>
      <c r="B54" s="20">
        <v>250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30">
        <f t="shared" ref="N54:N59" si="8">SUM(B54:M54)</f>
        <v>250</v>
      </c>
      <c r="O54" s="53"/>
    </row>
    <row r="55" spans="1:15" ht="15.75" customHeight="1" x14ac:dyDescent="0.25">
      <c r="A55" s="31" t="str">
        <f>HYPERLINK("https://blog.mobills.com.br/como-pagar-menos-no-seguro-do-carro/","Seguro do Carro")</f>
        <v>Seguro do Carro</v>
      </c>
      <c r="B55" s="20">
        <v>100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30">
        <f t="shared" si="8"/>
        <v>100</v>
      </c>
      <c r="O55" s="54"/>
    </row>
    <row r="56" spans="1:15" ht="15.75" customHeight="1" x14ac:dyDescent="0.25">
      <c r="A56" s="31" t="str">
        <f>HYPERLINK("https://blog.mobills.com.br/gasolina-ou-alcool/","Combustivel")</f>
        <v>Combustivel</v>
      </c>
      <c r="B56" s="20">
        <v>100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30">
        <f t="shared" si="8"/>
        <v>100</v>
      </c>
      <c r="O56" s="54"/>
    </row>
    <row r="57" spans="1:15" ht="15.75" customHeight="1" x14ac:dyDescent="0.25">
      <c r="A57" s="29" t="s">
        <v>44</v>
      </c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30">
        <f t="shared" si="8"/>
        <v>0</v>
      </c>
      <c r="O57" s="54"/>
    </row>
    <row r="58" spans="1:15" ht="15.75" customHeight="1" x14ac:dyDescent="0.25">
      <c r="A58" s="29" t="s">
        <v>45</v>
      </c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30">
        <f t="shared" si="8"/>
        <v>0</v>
      </c>
      <c r="O58" s="54"/>
    </row>
    <row r="59" spans="1:15" ht="15.75" customHeight="1" x14ac:dyDescent="0.25">
      <c r="A59" s="29" t="s">
        <v>46</v>
      </c>
      <c r="B59" s="20">
        <v>100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30">
        <f t="shared" si="8"/>
        <v>100</v>
      </c>
      <c r="O59" s="54"/>
    </row>
    <row r="60" spans="1:15" ht="15.75" customHeight="1" x14ac:dyDescent="0.25">
      <c r="A60" s="29"/>
      <c r="B60" s="34">
        <f t="shared" ref="B60:M60" si="9">SUM(B54:B59)</f>
        <v>550</v>
      </c>
      <c r="C60" s="34">
        <f t="shared" si="9"/>
        <v>0</v>
      </c>
      <c r="D60" s="34">
        <f t="shared" si="9"/>
        <v>0</v>
      </c>
      <c r="E60" s="34">
        <f t="shared" si="9"/>
        <v>0</v>
      </c>
      <c r="F60" s="34">
        <f t="shared" si="9"/>
        <v>0</v>
      </c>
      <c r="G60" s="34">
        <f t="shared" si="9"/>
        <v>0</v>
      </c>
      <c r="H60" s="34">
        <f t="shared" si="9"/>
        <v>0</v>
      </c>
      <c r="I60" s="34">
        <f t="shared" si="9"/>
        <v>0</v>
      </c>
      <c r="J60" s="34">
        <f t="shared" si="9"/>
        <v>0</v>
      </c>
      <c r="K60" s="34">
        <f t="shared" si="9"/>
        <v>0</v>
      </c>
      <c r="L60" s="34">
        <f t="shared" si="9"/>
        <v>0</v>
      </c>
      <c r="M60" s="34">
        <f t="shared" si="9"/>
        <v>0</v>
      </c>
      <c r="N60" s="29"/>
      <c r="O60" s="54"/>
    </row>
    <row r="61" spans="1:15" ht="15.75" customHeight="1" x14ac:dyDescent="0.25">
      <c r="A61" s="28" t="s">
        <v>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4"/>
      <c r="O61" s="33"/>
    </row>
    <row r="62" spans="1:15" ht="15.75" customHeight="1" x14ac:dyDescent="0.25">
      <c r="A62" s="31" t="str">
        <f>HYPERLINK("https://blog.mobills.com.br/economizar-no-supermercado/","Supermercado")</f>
        <v>Supermercado</v>
      </c>
      <c r="B62" s="20">
        <v>250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30">
        <f t="shared" ref="N62:N68" si="10">SUM(B62:M62)</f>
        <v>250</v>
      </c>
      <c r="O62" s="53"/>
    </row>
    <row r="63" spans="1:15" ht="15.75" customHeight="1" x14ac:dyDescent="0.25">
      <c r="A63" s="29" t="s">
        <v>48</v>
      </c>
      <c r="B63" s="20">
        <v>100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30">
        <f t="shared" si="10"/>
        <v>100</v>
      </c>
      <c r="O63" s="54"/>
    </row>
    <row r="64" spans="1:15" ht="15.75" customHeight="1" x14ac:dyDescent="0.25">
      <c r="A64" s="29" t="s">
        <v>49</v>
      </c>
      <c r="B64" s="20">
        <v>100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30">
        <f t="shared" si="10"/>
        <v>100</v>
      </c>
      <c r="O64" s="54"/>
    </row>
    <row r="65" spans="1:15" ht="15.75" customHeight="1" x14ac:dyDescent="0.25">
      <c r="A65" s="29" t="s">
        <v>50</v>
      </c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30">
        <f t="shared" si="10"/>
        <v>0</v>
      </c>
      <c r="O65" s="54"/>
    </row>
    <row r="66" spans="1:15" ht="15.75" customHeight="1" x14ac:dyDescent="0.25">
      <c r="A66" s="29" t="s">
        <v>51</v>
      </c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30">
        <f t="shared" si="10"/>
        <v>0</v>
      </c>
      <c r="O66" s="54"/>
    </row>
    <row r="67" spans="1:15" ht="15.75" customHeight="1" x14ac:dyDescent="0.25">
      <c r="A67" s="29" t="s">
        <v>52</v>
      </c>
      <c r="B67" s="20">
        <v>100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30">
        <f t="shared" si="10"/>
        <v>100</v>
      </c>
      <c r="O67" s="54"/>
    </row>
    <row r="68" spans="1:15" ht="15.75" customHeight="1" x14ac:dyDescent="0.25">
      <c r="A68" s="29" t="s">
        <v>53</v>
      </c>
      <c r="B68" s="20">
        <v>101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30">
        <f t="shared" si="10"/>
        <v>101</v>
      </c>
      <c r="O68" s="54"/>
    </row>
    <row r="69" spans="1:15" ht="15.75" customHeight="1" x14ac:dyDescent="0.25">
      <c r="A69" s="29"/>
      <c r="B69" s="34">
        <f t="shared" ref="B69:M69" si="11">SUM(B62:B68)</f>
        <v>651</v>
      </c>
      <c r="C69" s="34">
        <f t="shared" si="11"/>
        <v>0</v>
      </c>
      <c r="D69" s="34">
        <f t="shared" si="11"/>
        <v>0</v>
      </c>
      <c r="E69" s="34">
        <f t="shared" si="11"/>
        <v>0</v>
      </c>
      <c r="F69" s="34">
        <f t="shared" si="11"/>
        <v>0</v>
      </c>
      <c r="G69" s="34">
        <f t="shared" si="11"/>
        <v>0</v>
      </c>
      <c r="H69" s="34">
        <f t="shared" si="11"/>
        <v>0</v>
      </c>
      <c r="I69" s="34">
        <f t="shared" si="11"/>
        <v>0</v>
      </c>
      <c r="J69" s="34">
        <f t="shared" si="11"/>
        <v>0</v>
      </c>
      <c r="K69" s="34">
        <f t="shared" si="11"/>
        <v>0</v>
      </c>
      <c r="L69" s="34">
        <f t="shared" si="11"/>
        <v>0</v>
      </c>
      <c r="M69" s="34">
        <f t="shared" si="11"/>
        <v>0</v>
      </c>
      <c r="N69" s="29"/>
      <c r="O69" s="54"/>
    </row>
    <row r="70" spans="1:15" ht="15.75" customHeight="1" x14ac:dyDescent="0.25">
      <c r="A70" s="28" t="s">
        <v>54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4"/>
      <c r="O70" s="33"/>
    </row>
    <row r="71" spans="1:15" ht="15.75" customHeight="1" x14ac:dyDescent="0.25">
      <c r="A71" s="29" t="s">
        <v>55</v>
      </c>
      <c r="B71" s="20">
        <v>250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30">
        <f t="shared" ref="N71:N74" si="12">SUM(B71:M71)</f>
        <v>250</v>
      </c>
      <c r="O71" s="53"/>
    </row>
    <row r="72" spans="1:15" ht="15.75" customHeight="1" x14ac:dyDescent="0.25">
      <c r="A72" s="29" t="s">
        <v>56</v>
      </c>
      <c r="B72" s="20">
        <v>100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30">
        <f t="shared" si="12"/>
        <v>100</v>
      </c>
      <c r="O72" s="54"/>
    </row>
    <row r="73" spans="1:15" ht="15.75" customHeight="1" x14ac:dyDescent="0.25">
      <c r="A73" s="29" t="s">
        <v>57</v>
      </c>
      <c r="B73" s="20">
        <v>100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30">
        <f t="shared" si="12"/>
        <v>100</v>
      </c>
      <c r="O73" s="54"/>
    </row>
    <row r="74" spans="1:15" ht="15.75" customHeight="1" x14ac:dyDescent="0.25">
      <c r="A74" s="29" t="s">
        <v>58</v>
      </c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30">
        <f t="shared" si="12"/>
        <v>0</v>
      </c>
      <c r="O74" s="54"/>
    </row>
    <row r="75" spans="1:15" ht="15.75" customHeight="1" x14ac:dyDescent="0.25">
      <c r="A75" s="29"/>
      <c r="B75" s="34">
        <f>SUM(B71:B74)</f>
        <v>450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29"/>
      <c r="O75" s="54"/>
    </row>
    <row r="76" spans="1:15" ht="15.75" customHeight="1" x14ac:dyDescent="0.25">
      <c r="A76" s="28" t="s">
        <v>59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4"/>
      <c r="O76" s="33"/>
    </row>
    <row r="77" spans="1:15" ht="15.75" customHeight="1" x14ac:dyDescent="0.25">
      <c r="A77" s="29" t="s">
        <v>60</v>
      </c>
      <c r="B77" s="20">
        <v>65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30">
        <f t="shared" ref="N77:N82" si="13">SUM(B77:M77)</f>
        <v>65</v>
      </c>
      <c r="O77" s="53"/>
    </row>
    <row r="78" spans="1:15" ht="15.75" customHeight="1" x14ac:dyDescent="0.25">
      <c r="A78" s="29" t="s">
        <v>61</v>
      </c>
      <c r="B78" s="20">
        <v>20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30">
        <f t="shared" si="13"/>
        <v>20</v>
      </c>
      <c r="O78" s="54"/>
    </row>
    <row r="79" spans="1:15" ht="15.75" customHeight="1" x14ac:dyDescent="0.25">
      <c r="A79" s="29" t="s">
        <v>62</v>
      </c>
      <c r="B79" s="20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30">
        <f t="shared" si="13"/>
        <v>0</v>
      </c>
      <c r="O79" s="54"/>
    </row>
    <row r="80" spans="1:15" ht="15.75" customHeight="1" x14ac:dyDescent="0.25">
      <c r="A80" s="29" t="s">
        <v>63</v>
      </c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30">
        <f t="shared" si="13"/>
        <v>0</v>
      </c>
      <c r="O80" s="54"/>
    </row>
    <row r="81" spans="1:15" ht="15.75" customHeight="1" x14ac:dyDescent="0.25">
      <c r="A81" s="29" t="s">
        <v>64</v>
      </c>
      <c r="B81" s="20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30">
        <f t="shared" si="13"/>
        <v>0</v>
      </c>
      <c r="O81" s="54"/>
    </row>
    <row r="82" spans="1:15" ht="15.75" customHeight="1" x14ac:dyDescent="0.25">
      <c r="A82" s="29" t="s">
        <v>65</v>
      </c>
      <c r="B82" s="20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30">
        <f t="shared" si="13"/>
        <v>0</v>
      </c>
      <c r="O82" s="54"/>
    </row>
    <row r="83" spans="1:15" ht="15.75" customHeight="1" x14ac:dyDescent="0.25">
      <c r="A83" s="29"/>
      <c r="B83" s="34">
        <f t="shared" ref="B83:M83" si="14">SUM(B77:B82)</f>
        <v>85</v>
      </c>
      <c r="C83" s="34">
        <f t="shared" si="14"/>
        <v>0</v>
      </c>
      <c r="D83" s="34">
        <f t="shared" si="14"/>
        <v>0</v>
      </c>
      <c r="E83" s="34">
        <f t="shared" si="14"/>
        <v>0</v>
      </c>
      <c r="F83" s="34">
        <f t="shared" si="14"/>
        <v>0</v>
      </c>
      <c r="G83" s="34">
        <f t="shared" si="14"/>
        <v>0</v>
      </c>
      <c r="H83" s="34">
        <f t="shared" si="14"/>
        <v>0</v>
      </c>
      <c r="I83" s="34">
        <f t="shared" si="14"/>
        <v>0</v>
      </c>
      <c r="J83" s="34">
        <f t="shared" si="14"/>
        <v>0</v>
      </c>
      <c r="K83" s="34">
        <f t="shared" si="14"/>
        <v>0</v>
      </c>
      <c r="L83" s="34">
        <f t="shared" si="14"/>
        <v>0</v>
      </c>
      <c r="M83" s="34">
        <f t="shared" si="14"/>
        <v>0</v>
      </c>
      <c r="N83" s="29"/>
      <c r="O83" s="54"/>
    </row>
    <row r="84" spans="1:15" ht="15.75" customHeight="1" x14ac:dyDescent="0.25">
      <c r="A84" s="28" t="s">
        <v>66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4"/>
      <c r="O84" s="33"/>
    </row>
    <row r="85" spans="1:15" ht="15.75" customHeight="1" x14ac:dyDescent="0.25">
      <c r="A85" s="29" t="s">
        <v>67</v>
      </c>
      <c r="B85" s="20">
        <v>450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30">
        <f t="shared" ref="N85:N90" si="15">SUM(B85:M85)</f>
        <v>450</v>
      </c>
      <c r="O85" s="53"/>
    </row>
    <row r="86" spans="1:15" ht="15.75" customHeight="1" x14ac:dyDescent="0.25">
      <c r="A86" s="29" t="s">
        <v>68</v>
      </c>
      <c r="B86" s="20">
        <v>250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30">
        <f t="shared" si="15"/>
        <v>250</v>
      </c>
      <c r="O86" s="54"/>
    </row>
    <row r="87" spans="1:15" ht="15.75" customHeight="1" x14ac:dyDescent="0.25">
      <c r="A87" s="29" t="s">
        <v>69</v>
      </c>
      <c r="B87" s="20">
        <v>200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30">
        <f t="shared" si="15"/>
        <v>200</v>
      </c>
      <c r="O87" s="54"/>
    </row>
    <row r="88" spans="1:15" ht="15.75" customHeight="1" x14ac:dyDescent="0.25">
      <c r="A88" s="29" t="s">
        <v>70</v>
      </c>
      <c r="B88" s="20">
        <v>50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30">
        <f t="shared" si="15"/>
        <v>50</v>
      </c>
      <c r="O88" s="54"/>
    </row>
    <row r="89" spans="1:15" ht="15.75" customHeight="1" x14ac:dyDescent="0.25">
      <c r="A89" s="29" t="s">
        <v>71</v>
      </c>
      <c r="B89" s="20">
        <v>100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30">
        <f t="shared" si="15"/>
        <v>100</v>
      </c>
      <c r="O89" s="54"/>
    </row>
    <row r="90" spans="1:15" ht="15.75" customHeight="1" x14ac:dyDescent="0.25">
      <c r="A90" s="29" t="s">
        <v>72</v>
      </c>
      <c r="B90" s="20">
        <v>150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30">
        <f t="shared" si="15"/>
        <v>150</v>
      </c>
      <c r="O90" s="54"/>
    </row>
    <row r="91" spans="1:15" ht="15.75" customHeight="1" x14ac:dyDescent="0.25">
      <c r="A91" s="29"/>
      <c r="B91" s="34">
        <f t="shared" ref="B91:M91" si="16">SUM(B85:B90)</f>
        <v>1200</v>
      </c>
      <c r="C91" s="34">
        <f t="shared" si="16"/>
        <v>0</v>
      </c>
      <c r="D91" s="34">
        <f t="shared" si="16"/>
        <v>0</v>
      </c>
      <c r="E91" s="34">
        <f t="shared" si="16"/>
        <v>0</v>
      </c>
      <c r="F91" s="34">
        <f t="shared" si="16"/>
        <v>0</v>
      </c>
      <c r="G91" s="34">
        <f t="shared" si="16"/>
        <v>0</v>
      </c>
      <c r="H91" s="34">
        <f t="shared" si="16"/>
        <v>0</v>
      </c>
      <c r="I91" s="34">
        <f t="shared" si="16"/>
        <v>0</v>
      </c>
      <c r="J91" s="34">
        <f t="shared" si="16"/>
        <v>0</v>
      </c>
      <c r="K91" s="34">
        <f t="shared" si="16"/>
        <v>0</v>
      </c>
      <c r="L91" s="34">
        <f t="shared" si="16"/>
        <v>0</v>
      </c>
      <c r="M91" s="34">
        <f t="shared" si="16"/>
        <v>0</v>
      </c>
      <c r="N91" s="29"/>
      <c r="O91" s="54"/>
    </row>
    <row r="92" spans="1:15" ht="15.75" customHeight="1" x14ac:dyDescent="0.3">
      <c r="A92" s="37" t="s">
        <v>25</v>
      </c>
      <c r="B92" s="38">
        <f t="shared" ref="B92:M92" si="17">B91+B83+B75+B69+B60+B52</f>
        <v>5359</v>
      </c>
      <c r="C92" s="38">
        <f t="shared" si="17"/>
        <v>0</v>
      </c>
      <c r="D92" s="38">
        <f t="shared" si="17"/>
        <v>0</v>
      </c>
      <c r="E92" s="38">
        <f t="shared" si="17"/>
        <v>0</v>
      </c>
      <c r="F92" s="38">
        <f t="shared" si="17"/>
        <v>0</v>
      </c>
      <c r="G92" s="38">
        <f t="shared" si="17"/>
        <v>0</v>
      </c>
      <c r="H92" s="38">
        <f t="shared" si="17"/>
        <v>0</v>
      </c>
      <c r="I92" s="38">
        <f t="shared" si="17"/>
        <v>0</v>
      </c>
      <c r="J92" s="38">
        <f t="shared" si="17"/>
        <v>0</v>
      </c>
      <c r="K92" s="38">
        <f t="shared" si="17"/>
        <v>0</v>
      </c>
      <c r="L92" s="38">
        <f t="shared" si="17"/>
        <v>0</v>
      </c>
      <c r="M92" s="38">
        <f t="shared" si="17"/>
        <v>0</v>
      </c>
      <c r="N92" s="39"/>
      <c r="O92" s="4"/>
    </row>
    <row r="93" spans="1:15" ht="15.75" customHeight="1" x14ac:dyDescent="0.25"/>
    <row r="94" spans="1:15" ht="15.75" customHeight="1" x14ac:dyDescent="0.25">
      <c r="A94" s="55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1:15" ht="15.75" customHeight="1" x14ac:dyDescent="0.25">
      <c r="A95" s="57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</row>
    <row r="96" spans="1:15" ht="15.75" customHeight="1" x14ac:dyDescent="0.25">
      <c r="A96" s="57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</row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0">
    <mergeCell ref="O85:O91"/>
    <mergeCell ref="A94:O96"/>
    <mergeCell ref="O62:O69"/>
    <mergeCell ref="O16:O24"/>
    <mergeCell ref="A1:O6"/>
    <mergeCell ref="O54:O60"/>
    <mergeCell ref="O39:O52"/>
    <mergeCell ref="O28:O35"/>
    <mergeCell ref="O71:O75"/>
    <mergeCell ref="O77:O8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Conheça o Mobills</vt:lpstr>
      <vt:lpstr>Orçamento familiar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Larissa Rocha</cp:lastModifiedBy>
  <dcterms:modified xsi:type="dcterms:W3CDTF">2021-04-16T19:16:50Z</dcterms:modified>
</cp:coreProperties>
</file>