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Orçamento faculdade" sheetId="2" r:id="rId4"/>
  </sheets>
  <definedNames/>
  <calcPr/>
</workbook>
</file>

<file path=xl/sharedStrings.xml><?xml version="1.0" encoding="utf-8"?>
<sst xmlns="http://schemas.openxmlformats.org/spreadsheetml/2006/main" count="48" uniqueCount="38">
  <si>
    <t>Planilha de Orçamento para Faculdade</t>
  </si>
  <si>
    <t>Saldo Inicial:</t>
  </si>
  <si>
    <t>[42]</t>
  </si>
  <si>
    <t># de Meses no semestre:</t>
  </si>
  <si>
    <t>1º Semestre</t>
  </si>
  <si>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</si>
  <si>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2º Semestre</t>
  </si>
  <si>
    <t>3º Semestre</t>
  </si>
  <si>
    <t>4º Semestre</t>
  </si>
  <si>
    <t>Por Vez</t>
  </si>
  <si>
    <t>Mensal</t>
  </si>
  <si>
    <t>Total</t>
  </si>
  <si>
    <t>Total Anual</t>
  </si>
  <si>
    <t>Renda / Fundos</t>
  </si>
  <si>
    <t>Dinheiro dos Pais</t>
  </si>
  <si>
    <t>Dinheiro de Financiamento</t>
  </si>
  <si>
    <t>Dinheiro de Bolsa</t>
  </si>
  <si>
    <t>Transferência de Poupança</t>
  </si>
  <si>
    <t>Outros</t>
  </si>
  <si>
    <t>Despesas</t>
  </si>
  <si>
    <t>Taxas</t>
  </si>
  <si>
    <t>Aluguel</t>
  </si>
  <si>
    <t>Alimentação</t>
  </si>
  <si>
    <t>Computador e Equipamentos</t>
  </si>
  <si>
    <t>Material Escolar</t>
  </si>
  <si>
    <t>Suprimentos para Casa</t>
  </si>
  <si>
    <t>Utilitários</t>
  </si>
  <si>
    <t>Telefone</t>
  </si>
  <si>
    <t>Internet</t>
  </si>
  <si>
    <t>Transporte</t>
  </si>
  <si>
    <t>Pagamento de Carro</t>
  </si>
  <si>
    <t>Seguro de Vida</t>
  </si>
  <si>
    <t>Medicamentos</t>
  </si>
  <si>
    <t>Presentes</t>
  </si>
  <si>
    <t>Roupas</t>
  </si>
  <si>
    <t>Entradas e Saidas</t>
  </si>
  <si>
    <t>Projeção</t>
  </si>
  <si>
    <t>Acesse a próxima aba para visualizar sua planilha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</si>
</sst>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21">
    <font>
      <sz val="8.0"/>
      <color rgb="FF000000"/>
      <name val="Arial"/>
    </font>
    <font>
      <b/>
      <sz val="18.0"/>
      <color rgb="FFFFFFFF"/>
      <name val="Arial"/>
    </font>
    <font>
      <sz val="10.0"/>
      <name val="Trebuchet MS"/>
    </font>
    <font/>
    <font>
      <u/>
      <color rgb="FF0000FF"/>
    </font>
    <font>
      <sz val="8.0"/>
      <name val="Trebuchet MS"/>
    </font>
    <font>
      <b/>
      <sz val="11.0"/>
      <name val="Arial"/>
    </font>
    <font>
      <sz val="2.0"/>
      <color rgb="FFFFFFFF"/>
      <name val="Trebuchet MS"/>
    </font>
    <font>
      <b/>
      <sz val="10.0"/>
      <name val="Trebuchet MS"/>
    </font>
    <font>
      <sz val="11.0"/>
      <name val="Trebuchet MS"/>
    </font>
    <font>
      <sz val="11.0"/>
      <name val="Arial"/>
    </font>
    <font>
      <sz val="16.0"/>
      <color rgb="FF666666"/>
    </font>
    <font>
      <b/>
      <sz val="11.0"/>
      <color rgb="FF000000"/>
      <name val="Arial"/>
    </font>
    <font>
      <sz val="12.0"/>
      <name val="Arial"/>
    </font>
    <font>
      <b/>
      <sz val="12.0"/>
      <color rgb="FFFFFFFF"/>
      <name val="Arial"/>
    </font>
    <font>
      <sz val="10.0"/>
      <color rgb="FFFFFFFF"/>
      <name val="Trebuchet MS"/>
    </font>
    <font>
      <u/>
      <sz val="10.0"/>
      <color rgb="FF0000FF"/>
      <name val="Trebuchet MS"/>
    </font>
    <font>
      <u/>
      <color rgb="FF0000FF"/>
    </font>
    <font>
      <b/>
      <u/>
      <sz val="16.0"/>
      <color rgb="FF000000"/>
      <name val="Arial"/>
    </font>
    <font>
      <u/>
      <color rgb="FF0000FF"/>
    </font>
    <font>
      <b/>
      <u/>
      <sz val="12.0"/>
      <color rgb="FF0000FF"/>
    </font>
  </fonts>
  <fills count="12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1C7F1C"/>
        <bgColor rgb="FF1C7F1C"/>
      </patternFill>
    </fill>
    <fill>
      <patternFill patternType="solid">
        <fgColor rgb="FFCDF3CD"/>
        <bgColor rgb="FFCDF3CD"/>
      </patternFill>
    </fill>
    <fill>
      <patternFill patternType="solid">
        <fgColor rgb="FF9CE89C"/>
        <bgColor rgb="FF9CE89C"/>
      </patternFill>
    </fill>
    <fill>
      <patternFill patternType="solid">
        <fgColor rgb="FF3C78D8"/>
        <bgColor rgb="FF3C78D8"/>
      </patternFill>
    </fill>
    <fill>
      <patternFill patternType="solid">
        <fgColor rgb="FFD3DDEE"/>
        <bgColor rgb="FFD3DDEE"/>
      </patternFill>
    </fill>
    <fill>
      <patternFill patternType="solid">
        <fgColor rgb="FF7D9ACE"/>
        <bgColor rgb="FF7D9ACE"/>
      </patternFill>
    </fill>
    <fill>
      <patternFill patternType="solid">
        <fgColor rgb="FFA8BCDE"/>
        <bgColor rgb="FFA8BCDE"/>
      </patternFill>
    </fill>
  </fills>
  <borders count="31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FFFFFF"/>
      </left>
      <top style="thin">
        <color rgb="FFFFFFFF"/>
      </top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B2B2B2"/>
      </top>
      <bottom style="medium">
        <color rgb="FF666666"/>
      </bottom>
    </border>
    <border>
      <left style="thin">
        <color rgb="FFB2B2B2"/>
      </left>
      <right style="thin">
        <color rgb="FFB2B2B2"/>
      </right>
      <bottom style="thin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/>
      <right/>
      <top/>
      <bottom/>
    </border>
    <border>
      <left style="thin">
        <color rgb="FFB2B2B2"/>
      </left>
      <right style="thin">
        <color rgb="FFB2B2B2"/>
      </right>
    </border>
    <border>
      <left/>
      <right/>
      <top style="thin">
        <color rgb="FF000000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</border>
    <border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Font="1"/>
    <xf borderId="1" fillId="0" fontId="3" numFmtId="0" xfId="0" applyBorder="1" applyFont="1"/>
    <xf borderId="2" fillId="2" fontId="1" numFmtId="0" xfId="0" applyAlignment="1" applyBorder="1" applyFont="1">
      <alignment horizontal="center" readingOrder="0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1" fillId="0" fontId="4" numFmtId="0" xfId="0" applyBorder="1" applyFont="1"/>
    <xf borderId="7" fillId="0" fontId="3" numFmtId="0" xfId="0" applyBorder="1" applyFont="1"/>
    <xf borderId="1" fillId="0" fontId="3" numFmtId="0" xfId="0" applyBorder="1" applyFont="1"/>
    <xf borderId="0" fillId="0" fontId="5" numFmtId="0" xfId="0" applyFont="1"/>
    <xf borderId="0" fillId="0" fontId="6" numFmtId="0" xfId="0" applyAlignment="1" applyFont="1">
      <alignment vertical="center"/>
    </xf>
    <xf borderId="8" fillId="0" fontId="2" numFmtId="37" xfId="0" applyAlignment="1" applyBorder="1" applyFont="1" applyNumberFormat="1">
      <alignment horizontal="center" shrinkToFit="1" vertical="center" wrapText="0"/>
    </xf>
    <xf borderId="0" fillId="0" fontId="2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right" vertical="center"/>
    </xf>
    <xf borderId="8" fillId="0" fontId="9" numFmtId="0" xfId="0" applyAlignment="1" applyBorder="1" applyFont="1">
      <alignment horizontal="center" vertical="center"/>
    </xf>
    <xf borderId="0" fillId="0" fontId="2" numFmtId="3" xfId="0" applyAlignment="1" applyFont="1" applyNumberFormat="1">
      <alignment horizontal="center"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0" fillId="0" fontId="10" numFmtId="0" xfId="0" applyFont="1"/>
    <xf borderId="9" fillId="0" fontId="11" numFmtId="0" xfId="0" applyAlignment="1" applyBorder="1" applyFont="1">
      <alignment readingOrder="0" shrinkToFit="0" vertical="center" wrapText="1"/>
    </xf>
    <xf borderId="0" fillId="0" fontId="12" numFmtId="0" xfId="0" applyFont="1"/>
    <xf borderId="10" fillId="0" fontId="2" numFmtId="0" xfId="0" applyBorder="1" applyFont="1"/>
    <xf borderId="11" fillId="3" fontId="13" numFmtId="0" xfId="0" applyAlignment="1" applyBorder="1" applyFill="1" applyFont="1">
      <alignment horizontal="center" shrinkToFit="0" vertical="center" wrapText="1"/>
    </xf>
    <xf borderId="11" fillId="4" fontId="13" numFmtId="0" xfId="0" applyAlignment="1" applyBorder="1" applyFill="1" applyFont="1">
      <alignment horizontal="center" shrinkToFit="0" vertical="center" wrapText="1"/>
    </xf>
    <xf borderId="11" fillId="3" fontId="6" numFmtId="0" xfId="0" applyAlignment="1" applyBorder="1" applyFont="1">
      <alignment horizontal="center" shrinkToFit="0" vertical="center" wrapText="1"/>
    </xf>
    <xf borderId="12" fillId="5" fontId="14" numFmtId="0" xfId="0" applyAlignment="1" applyBorder="1" applyFill="1" applyFont="1">
      <alignment vertical="center"/>
    </xf>
    <xf borderId="12" fillId="5" fontId="15" numFmtId="164" xfId="0" applyAlignment="1" applyBorder="1" applyFont="1" applyNumberFormat="1">
      <alignment horizontal="center" vertical="center"/>
    </xf>
    <xf borderId="0" fillId="0" fontId="16" numFmtId="0" xfId="0" applyAlignment="1" applyFont="1">
      <alignment vertical="center"/>
    </xf>
    <xf borderId="13" fillId="0" fontId="2" numFmtId="3" xfId="0" applyAlignment="1" applyBorder="1" applyFont="1" applyNumberFormat="1">
      <alignment vertical="center"/>
    </xf>
    <xf borderId="14" fillId="6" fontId="2" numFmtId="3" xfId="0" applyAlignment="1" applyBorder="1" applyFill="1" applyFont="1" applyNumberFormat="1">
      <alignment vertical="center"/>
    </xf>
    <xf borderId="15" fillId="3" fontId="2" numFmtId="3" xfId="0" applyAlignment="1" applyBorder="1" applyFont="1" applyNumberFormat="1">
      <alignment vertical="center"/>
    </xf>
    <xf borderId="16" fillId="0" fontId="2" numFmtId="3" xfId="0" applyAlignment="1" applyBorder="1" applyFont="1" applyNumberFormat="1">
      <alignment vertical="center"/>
    </xf>
    <xf borderId="17" fillId="7" fontId="6" numFmtId="0" xfId="0" applyAlignment="1" applyBorder="1" applyFill="1" applyFont="1">
      <alignment horizontal="right" vertical="center"/>
    </xf>
    <xf borderId="17" fillId="7" fontId="2" numFmtId="3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12" fillId="8" fontId="14" numFmtId="0" xfId="0" applyAlignment="1" applyBorder="1" applyFill="1" applyFont="1">
      <alignment vertical="center"/>
    </xf>
    <xf borderId="12" fillId="8" fontId="15" numFmtId="164" xfId="0" applyAlignment="1" applyBorder="1" applyFont="1" applyNumberFormat="1">
      <alignment horizontal="center" vertical="center"/>
    </xf>
    <xf borderId="14" fillId="9" fontId="2" numFmtId="3" xfId="0" applyAlignment="1" applyBorder="1" applyFill="1" applyFont="1" applyNumberFormat="1">
      <alignment vertical="center"/>
    </xf>
    <xf borderId="18" fillId="0" fontId="2" numFmtId="3" xfId="0" applyAlignment="1" applyBorder="1" applyFont="1" applyNumberFormat="1">
      <alignment vertical="center"/>
    </xf>
    <xf borderId="17" fillId="10" fontId="6" numFmtId="0" xfId="0" applyAlignment="1" applyBorder="1" applyFill="1" applyFont="1">
      <alignment horizontal="right" vertical="center"/>
    </xf>
    <xf borderId="17" fillId="10" fontId="2" numFmtId="3" xfId="0" applyAlignment="1" applyBorder="1" applyFont="1" applyNumberFormat="1">
      <alignment vertical="center"/>
    </xf>
    <xf borderId="19" fillId="0" fontId="6" numFmtId="0" xfId="0" applyAlignment="1" applyBorder="1" applyFont="1">
      <alignment horizontal="right" vertical="center"/>
    </xf>
    <xf borderId="19" fillId="0" fontId="2" numFmtId="0" xfId="0" applyAlignment="1" applyBorder="1" applyFont="1">
      <alignment vertical="center"/>
    </xf>
    <xf borderId="20" fillId="9" fontId="2" numFmtId="3" xfId="0" applyAlignment="1" applyBorder="1" applyFont="1" applyNumberFormat="1">
      <alignment vertical="center"/>
    </xf>
    <xf borderId="20" fillId="3" fontId="2" numFmtId="3" xfId="0" applyAlignment="1" applyBorder="1" applyFont="1" applyNumberFormat="1">
      <alignment vertical="center"/>
    </xf>
    <xf borderId="0" fillId="0" fontId="6" numFmtId="0" xfId="0" applyAlignment="1" applyFont="1">
      <alignment horizontal="right" vertical="center"/>
    </xf>
    <xf borderId="15" fillId="11" fontId="2" numFmtId="3" xfId="0" applyAlignment="1" applyBorder="1" applyFill="1" applyFont="1" applyNumberFormat="1">
      <alignment vertical="center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9" fillId="0" fontId="17" numFmtId="0" xfId="0" applyAlignment="1" applyBorder="1" applyFont="1">
      <alignment horizontal="center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6" fillId="0" fontId="18" numFmtId="0" xfId="0" applyAlignment="1" applyBorder="1" applyFont="1">
      <alignment horizontal="left" readingOrder="0"/>
    </xf>
    <xf borderId="1" fillId="0" fontId="19" numFmtId="0" xfId="0" applyBorder="1" applyFont="1"/>
    <xf borderId="28" fillId="0" fontId="20" numFmtId="0" xfId="0" applyAlignment="1" applyBorder="1" applyFont="1">
      <alignment readingOrder="0"/>
    </xf>
    <xf borderId="29" fillId="0" fontId="3" numFmtId="0" xfId="0" applyBorder="1" applyFont="1"/>
    <xf borderId="3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3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4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2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104775</xdr:colOff>
      <xdr:row>0</xdr:row>
      <xdr:rowOff>76200</xdr:rowOff>
    </xdr:from>
    <xdr:ext cx="1981200" cy="4953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6.83" defaultRowHeight="15.0"/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>
      <c r="A2" s="9" t="str">
        <f>HYPERLINK("https://www.mobills.com.br/","")</f>
        <v/>
      </c>
      <c r="B2" s="11"/>
      <c r="C2" s="11"/>
      <c r="D2" s="1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>
      <c r="A3" s="11"/>
      <c r="B3" s="11"/>
      <c r="C3" s="11"/>
      <c r="D3" s="1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>
      <c r="A4" s="11"/>
      <c r="B4" s="11"/>
      <c r="C4" s="11"/>
      <c r="D4" s="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>
      <c r="A5" s="11"/>
      <c r="B5" s="11"/>
      <c r="C5" s="11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>
      <c r="A7" s="3"/>
      <c r="B7" s="24" t="s">
        <v>5</v>
      </c>
      <c r="C7" s="52"/>
      <c r="D7" s="52"/>
      <c r="E7" s="52"/>
      <c r="F7" s="52"/>
      <c r="G7" s="52"/>
      <c r="H7" s="52"/>
      <c r="I7" s="53"/>
      <c r="J7" s="3"/>
      <c r="K7" s="3"/>
      <c r="L7" s="3"/>
      <c r="M7" s="3"/>
      <c r="N7" s="3"/>
      <c r="O7" s="3"/>
      <c r="P7" s="3"/>
      <c r="Q7" s="3"/>
      <c r="R7" s="3"/>
    </row>
    <row r="8">
      <c r="A8" s="3"/>
      <c r="B8" s="54"/>
      <c r="I8" s="55"/>
      <c r="J8" s="3"/>
      <c r="K8" s="3"/>
      <c r="L8" s="3"/>
      <c r="M8" s="3"/>
      <c r="N8" s="3"/>
      <c r="O8" s="3"/>
      <c r="P8" s="3"/>
      <c r="Q8" s="3"/>
      <c r="R8" s="3"/>
    </row>
    <row r="9">
      <c r="A9" s="3"/>
      <c r="B9" s="54"/>
      <c r="I9" s="55"/>
      <c r="J9" s="3"/>
      <c r="K9" s="3"/>
      <c r="L9" s="3"/>
      <c r="M9" s="3"/>
      <c r="N9" s="3"/>
      <c r="O9" s="3"/>
      <c r="P9" s="3"/>
      <c r="Q9" s="3"/>
      <c r="R9" s="3"/>
    </row>
    <row r="10">
      <c r="A10" s="3"/>
      <c r="B10" s="54"/>
      <c r="I10" s="55"/>
      <c r="J10" s="3"/>
      <c r="K10" s="3"/>
      <c r="L10" s="3"/>
      <c r="M10" s="3"/>
      <c r="N10" s="3"/>
      <c r="O10" s="3"/>
      <c r="P10" s="3"/>
      <c r="Q10" s="3"/>
      <c r="R10" s="3"/>
    </row>
    <row r="11">
      <c r="A11" s="3"/>
      <c r="B11" s="54"/>
      <c r="I11" s="55"/>
      <c r="J11" s="3"/>
      <c r="K11" s="3"/>
      <c r="L11" s="3"/>
      <c r="M11" s="3"/>
      <c r="N11" s="3"/>
      <c r="O11" s="3"/>
      <c r="P11" s="3"/>
      <c r="Q11" s="3"/>
      <c r="R11" s="3"/>
    </row>
    <row r="12">
      <c r="A12" s="3"/>
      <c r="B12" s="54"/>
      <c r="I12" s="55"/>
      <c r="J12" s="3"/>
      <c r="K12" s="3"/>
      <c r="L12" s="3"/>
      <c r="M12" s="3"/>
      <c r="N12" s="3"/>
      <c r="O12" s="3"/>
      <c r="P12" s="3"/>
      <c r="Q12" s="3"/>
      <c r="R12" s="3"/>
    </row>
    <row r="13">
      <c r="A13" s="3"/>
      <c r="B13" s="54"/>
      <c r="I13" s="55"/>
      <c r="J13" s="3"/>
      <c r="K13" s="3"/>
      <c r="L13" s="3"/>
      <c r="M13" s="3"/>
      <c r="N13" s="3"/>
      <c r="O13" s="3"/>
      <c r="P13" s="3"/>
      <c r="Q13" s="3"/>
      <c r="R13" s="3"/>
    </row>
    <row r="14">
      <c r="A14" s="3"/>
      <c r="B14" s="54"/>
      <c r="I14" s="55"/>
      <c r="J14" s="3"/>
      <c r="K14" s="3"/>
      <c r="L14" s="3"/>
      <c r="M14" s="3"/>
      <c r="N14" s="3"/>
      <c r="O14" s="3"/>
      <c r="P14" s="3"/>
      <c r="Q14" s="3"/>
      <c r="R14" s="3"/>
    </row>
    <row r="15">
      <c r="A15" s="3"/>
      <c r="B15" s="54"/>
      <c r="I15" s="55"/>
      <c r="J15" s="3"/>
      <c r="K15" s="3"/>
      <c r="L15" s="3"/>
      <c r="M15" s="3"/>
      <c r="N15" s="3"/>
      <c r="O15" s="3"/>
      <c r="P15" s="3"/>
      <c r="Q15" s="3"/>
      <c r="R15" s="3"/>
    </row>
    <row r="16">
      <c r="A16" s="3"/>
      <c r="B16" s="54"/>
      <c r="I16" s="55"/>
      <c r="J16" s="3"/>
      <c r="K16" s="3"/>
      <c r="L16" s="3"/>
      <c r="M16" s="3"/>
      <c r="N16" s="3"/>
      <c r="O16" s="3"/>
      <c r="P16" s="3"/>
      <c r="Q16" s="3"/>
      <c r="R16" s="3"/>
    </row>
    <row r="17">
      <c r="A17" s="3"/>
      <c r="B17" s="54"/>
      <c r="I17" s="55"/>
      <c r="J17" s="3"/>
      <c r="K17" s="3"/>
      <c r="L17" s="3"/>
      <c r="M17" s="3"/>
      <c r="N17" s="3"/>
      <c r="O17" s="3"/>
      <c r="P17" s="3"/>
      <c r="Q17" s="3"/>
      <c r="R17" s="3"/>
    </row>
    <row r="18">
      <c r="A18" s="3"/>
      <c r="B18" s="54"/>
      <c r="I18" s="55"/>
      <c r="J18" s="3"/>
      <c r="K18" s="3"/>
      <c r="L18" s="3"/>
      <c r="M18" s="3"/>
      <c r="N18" s="3"/>
      <c r="O18" s="3"/>
      <c r="P18" s="3"/>
      <c r="Q18" s="3"/>
      <c r="R18" s="3"/>
    </row>
    <row r="19">
      <c r="A19" s="3"/>
      <c r="B19" s="54"/>
      <c r="I19" s="55"/>
      <c r="J19" s="3"/>
      <c r="K19" s="3"/>
      <c r="L19" s="3"/>
      <c r="M19" s="3"/>
      <c r="N19" s="3"/>
      <c r="O19" s="3"/>
      <c r="P19" s="3"/>
      <c r="Q19" s="3"/>
      <c r="R19" s="3"/>
    </row>
    <row r="20">
      <c r="A20" s="3"/>
      <c r="B20" s="54"/>
      <c r="I20" s="55"/>
      <c r="J20" s="3"/>
      <c r="K20" s="3"/>
      <c r="L20" s="3"/>
      <c r="M20" s="3"/>
      <c r="N20" s="3"/>
      <c r="O20" s="3"/>
      <c r="P20" s="3"/>
      <c r="Q20" s="3"/>
      <c r="R20" s="3"/>
    </row>
    <row r="21">
      <c r="A21" s="3"/>
      <c r="B21" s="54"/>
      <c r="I21" s="55"/>
      <c r="J21" s="3"/>
      <c r="K21" s="3"/>
      <c r="L21" s="3"/>
      <c r="M21" s="3"/>
      <c r="N21" s="3"/>
      <c r="O21" s="3"/>
      <c r="P21" s="3"/>
      <c r="Q21" s="3"/>
      <c r="R21" s="3"/>
    </row>
    <row r="22">
      <c r="A22" s="3"/>
      <c r="B22" s="54"/>
      <c r="I22" s="55"/>
      <c r="J22" s="3"/>
      <c r="K22" s="3"/>
      <c r="L22" s="3"/>
      <c r="M22" s="3"/>
      <c r="N22" s="3"/>
      <c r="O22" s="3"/>
      <c r="P22" s="3"/>
      <c r="Q22" s="3"/>
      <c r="R22" s="3"/>
    </row>
    <row r="23">
      <c r="A23" s="3"/>
      <c r="B23" s="54"/>
      <c r="I23" s="55"/>
      <c r="J23" s="3"/>
      <c r="K23" s="3"/>
      <c r="L23" s="3"/>
      <c r="M23" s="3"/>
      <c r="N23" s="3"/>
      <c r="O23" s="3"/>
      <c r="P23" s="3"/>
      <c r="Q23" s="3"/>
      <c r="R23" s="3"/>
    </row>
    <row r="24">
      <c r="A24" s="3"/>
      <c r="B24" s="54"/>
      <c r="I24" s="55"/>
      <c r="J24" s="3"/>
      <c r="K24" s="3"/>
      <c r="L24" s="3"/>
      <c r="M24" s="3"/>
      <c r="N24" s="3"/>
      <c r="O24" s="3"/>
      <c r="P24" s="3"/>
      <c r="Q24" s="3"/>
      <c r="R24" s="3"/>
    </row>
    <row r="25">
      <c r="A25" s="3"/>
      <c r="B25" s="54"/>
      <c r="I25" s="55"/>
      <c r="J25" s="3"/>
      <c r="K25" s="3"/>
      <c r="L25" s="3"/>
      <c r="M25" s="3"/>
      <c r="N25" s="3"/>
      <c r="O25" s="3"/>
      <c r="P25" s="3"/>
      <c r="Q25" s="3"/>
      <c r="R25" s="3"/>
    </row>
    <row r="26">
      <c r="A26" s="3"/>
      <c r="B26" s="54"/>
      <c r="I26" s="55"/>
      <c r="J26" s="3"/>
      <c r="K26" s="3"/>
      <c r="L26" s="3"/>
      <c r="M26" s="3"/>
      <c r="N26" s="3"/>
      <c r="O26" s="3"/>
      <c r="P26" s="3"/>
      <c r="Q26" s="3"/>
      <c r="R26" s="3"/>
    </row>
    <row r="27">
      <c r="A27" s="3"/>
      <c r="B27" s="54"/>
      <c r="I27" s="55"/>
      <c r="J27" s="56" t="str">
        <f>HYPERLINK("https://play.google.com/store/apps/details?id=br.com.gerenciadorfinanceiro.controller&amp;referrer=utm_source%3Dplanilha","")</f>
        <v/>
      </c>
      <c r="K27" s="52"/>
      <c r="L27" s="53"/>
      <c r="M27" s="56" t="str">
        <f>HYPERLINK("https://itunes.apple.com/app/apple-store/id921838244?mt=8","")</f>
        <v/>
      </c>
      <c r="N27" s="53"/>
      <c r="O27" s="56" t="str">
        <f>HYPERLINK("https://www.mobills.com.br/","")</f>
        <v/>
      </c>
      <c r="P27" s="52"/>
      <c r="Q27" s="53"/>
      <c r="R27" s="3"/>
    </row>
    <row r="28">
      <c r="A28" s="3"/>
      <c r="B28" s="54"/>
      <c r="I28" s="55"/>
      <c r="J28" s="54"/>
      <c r="L28" s="55"/>
      <c r="M28" s="54"/>
      <c r="N28" s="55"/>
      <c r="O28" s="54"/>
      <c r="Q28" s="55"/>
      <c r="R28" s="3"/>
    </row>
    <row r="29">
      <c r="A29" s="3"/>
      <c r="B29" s="54"/>
      <c r="I29" s="55"/>
      <c r="J29" s="54"/>
      <c r="L29" s="55"/>
      <c r="M29" s="54"/>
      <c r="N29" s="55"/>
      <c r="O29" s="54"/>
      <c r="Q29" s="55"/>
      <c r="R29" s="3"/>
    </row>
    <row r="30">
      <c r="A30" s="3"/>
      <c r="B30" s="57"/>
      <c r="C30" s="58"/>
      <c r="D30" s="58"/>
      <c r="E30" s="58"/>
      <c r="F30" s="58"/>
      <c r="G30" s="58"/>
      <c r="H30" s="58"/>
      <c r="I30" s="59"/>
      <c r="J30" s="57"/>
      <c r="K30" s="58"/>
      <c r="L30" s="59"/>
      <c r="M30" s="57"/>
      <c r="N30" s="59"/>
      <c r="O30" s="57"/>
      <c r="P30" s="58"/>
      <c r="Q30" s="59"/>
      <c r="R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3"/>
      <c r="B32" s="60" t="str">
        <f>HYPERLINK("https://mobills.page.link/blog","Ainda não é um usuário? Se cadastre agora grátis!")</f>
        <v>Ainda não é um usuário? Se cadastre agora grátis!</v>
      </c>
      <c r="C32" s="58"/>
      <c r="D32" s="58"/>
      <c r="E32" s="58"/>
      <c r="F32" s="59"/>
      <c r="G32" s="3"/>
      <c r="H32" s="3"/>
      <c r="I32" s="3"/>
      <c r="J32" s="3"/>
      <c r="K32" s="3"/>
      <c r="L32" s="3"/>
      <c r="M32" s="61" t="str">
        <f>HYPERLINK("https://www.mobills.com.br/","")</f>
        <v/>
      </c>
      <c r="N32" s="3"/>
      <c r="O32" s="3"/>
      <c r="P32" s="3"/>
      <c r="Q32" s="3"/>
      <c r="R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>
      <c r="A34" s="3"/>
      <c r="B34" s="62" t="s">
        <v>37</v>
      </c>
      <c r="C34" s="63"/>
      <c r="D34" s="63"/>
      <c r="E34" s="6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61" t="str">
        <f>HYPERLINK("https://www.mobills.com.br/","")</f>
        <v/>
      </c>
      <c r="N35" s="3"/>
      <c r="O35" s="3"/>
      <c r="P35" s="3"/>
      <c r="Q35" s="3"/>
      <c r="R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1" t="str">
        <f>HYPERLINK("https://www.mobills.com.br/","")</f>
        <v/>
      </c>
      <c r="O36" s="3"/>
      <c r="P36" s="3"/>
      <c r="Q36" s="3"/>
      <c r="R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6">
    <mergeCell ref="B7:I30"/>
    <mergeCell ref="J27:L30"/>
    <mergeCell ref="M27:N30"/>
    <mergeCell ref="O27:Q30"/>
    <mergeCell ref="B32:F32"/>
    <mergeCell ref="B34:E34"/>
  </mergeCells>
  <hyperlinks>
    <hyperlink display="Acesse a próxima aba para visualizar sua planilha" location="Orçamento faculdade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12.0" topLeftCell="A13" activePane="bottomLeft" state="frozen"/>
      <selection activeCell="B14" sqref="B14" pane="bottomLeft"/>
    </sheetView>
  </sheetViews>
  <sheetFormatPr customHeight="1" defaultColWidth="16.83" defaultRowHeight="15.0"/>
  <cols>
    <col customWidth="1" min="1" max="1" width="37.67"/>
    <col customWidth="1" min="2" max="14" width="10.83"/>
    <col customWidth="1" min="15" max="24" width="9.3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</row>
    <row r="5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2"/>
      <c r="P6" s="2"/>
      <c r="Q6" s="2"/>
      <c r="R6" s="2"/>
      <c r="S6" s="12"/>
      <c r="T6" s="12"/>
      <c r="U6" s="12"/>
      <c r="V6" s="2"/>
      <c r="W6" s="2"/>
      <c r="X6" s="2"/>
    </row>
    <row r="7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/>
      <c r="T7" s="12"/>
      <c r="U7" s="12"/>
      <c r="V7" s="2"/>
      <c r="W7" s="2"/>
      <c r="X7" s="2"/>
    </row>
    <row r="8">
      <c r="A8" s="13" t="s">
        <v>1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 t="s">
        <v>2</v>
      </c>
      <c r="N8" s="17"/>
      <c r="O8" s="2"/>
      <c r="P8" s="2"/>
      <c r="Q8" s="2"/>
      <c r="R8" s="2"/>
      <c r="S8" s="12"/>
      <c r="T8" s="12"/>
      <c r="U8" s="12"/>
      <c r="V8" s="2"/>
      <c r="W8" s="2"/>
      <c r="X8" s="2"/>
    </row>
    <row r="9">
      <c r="A9" s="13" t="s">
        <v>3</v>
      </c>
      <c r="B9" s="18">
        <v>3.0</v>
      </c>
      <c r="C9" s="15"/>
      <c r="D9" s="15"/>
      <c r="E9" s="18">
        <v>3.0</v>
      </c>
      <c r="F9" s="15"/>
      <c r="G9" s="15"/>
      <c r="H9" s="18">
        <v>3.0</v>
      </c>
      <c r="I9" s="15"/>
      <c r="J9" s="15"/>
      <c r="K9" s="18">
        <v>3.0</v>
      </c>
      <c r="L9" s="15"/>
      <c r="M9" s="15"/>
      <c r="N9" s="19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2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21"/>
      <c r="B11" s="22" t="s">
        <v>4</v>
      </c>
      <c r="C11" s="23"/>
      <c r="D11" s="23"/>
      <c r="E11" s="25" t="s">
        <v>6</v>
      </c>
      <c r="F11" s="23"/>
      <c r="G11" s="23"/>
      <c r="H11" s="25" t="s">
        <v>7</v>
      </c>
      <c r="I11" s="23"/>
      <c r="J11" s="23"/>
      <c r="K11" s="22" t="s">
        <v>8</v>
      </c>
      <c r="L11" s="23"/>
      <c r="M11" s="23"/>
      <c r="N11" s="23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>
      <c r="A12" s="26"/>
      <c r="B12" s="27" t="s">
        <v>9</v>
      </c>
      <c r="C12" s="27" t="s">
        <v>10</v>
      </c>
      <c r="D12" s="27" t="s">
        <v>11</v>
      </c>
      <c r="E12" s="27" t="s">
        <v>9</v>
      </c>
      <c r="F12" s="27" t="s">
        <v>10</v>
      </c>
      <c r="G12" s="28" t="s">
        <v>11</v>
      </c>
      <c r="H12" s="27" t="s">
        <v>9</v>
      </c>
      <c r="I12" s="27" t="s">
        <v>10</v>
      </c>
      <c r="J12" s="27" t="s">
        <v>11</v>
      </c>
      <c r="K12" s="27" t="s">
        <v>9</v>
      </c>
      <c r="L12" s="27" t="s">
        <v>10</v>
      </c>
      <c r="M12" s="28" t="s">
        <v>11</v>
      </c>
      <c r="N12" s="29" t="s">
        <v>12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>
      <c r="A14" s="30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>
      <c r="A15" s="32" t="str">
        <f>HYPERLINK("https://blog.mobills.com.br/coisas-que-voce-deveria-fazer-antes-de-aceitar-um-emprego/","Emprego")</f>
        <v>Emprego</v>
      </c>
      <c r="B15" s="33"/>
      <c r="C15" s="33">
        <v>523.0</v>
      </c>
      <c r="D15" s="34">
        <f t="shared" ref="D15:D19" si="1">B15+B$9*C15</f>
        <v>1569</v>
      </c>
      <c r="E15" s="33"/>
      <c r="F15" s="33"/>
      <c r="G15" s="34">
        <f t="shared" ref="G15:G19" si="2">E15+E$9*F15</f>
        <v>0</v>
      </c>
      <c r="H15" s="33"/>
      <c r="I15" s="33"/>
      <c r="J15" s="34">
        <f t="shared" ref="J15:J19" si="3">H15+H$9*I15</f>
        <v>0</v>
      </c>
      <c r="K15" s="33"/>
      <c r="L15" s="33"/>
      <c r="M15" s="34">
        <f t="shared" ref="M15:M19" si="4">K15+K$9*L15</f>
        <v>0</v>
      </c>
      <c r="N15" s="35">
        <f t="shared" ref="N15:N19" si="5">SUM(M15,J15,G15,D15)</f>
        <v>1569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>
      <c r="A16" s="15" t="s">
        <v>14</v>
      </c>
      <c r="B16" s="33"/>
      <c r="C16" s="33">
        <v>100.0</v>
      </c>
      <c r="D16" s="34">
        <f t="shared" si="1"/>
        <v>300</v>
      </c>
      <c r="E16" s="33"/>
      <c r="F16" s="33"/>
      <c r="G16" s="34">
        <f t="shared" si="2"/>
        <v>0</v>
      </c>
      <c r="H16" s="33"/>
      <c r="I16" s="33"/>
      <c r="J16" s="34">
        <f t="shared" si="3"/>
        <v>0</v>
      </c>
      <c r="K16" s="33"/>
      <c r="L16" s="33"/>
      <c r="M16" s="34">
        <f t="shared" si="4"/>
        <v>0</v>
      </c>
      <c r="N16" s="35">
        <f t="shared" si="5"/>
        <v>300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>
      <c r="A17" s="15" t="s">
        <v>15</v>
      </c>
      <c r="B17" s="33"/>
      <c r="C17" s="33">
        <v>620.0</v>
      </c>
      <c r="D17" s="34">
        <f t="shared" si="1"/>
        <v>1860</v>
      </c>
      <c r="E17" s="33"/>
      <c r="F17" s="33"/>
      <c r="G17" s="34">
        <f t="shared" si="2"/>
        <v>0</v>
      </c>
      <c r="H17" s="33"/>
      <c r="I17" s="33"/>
      <c r="J17" s="34">
        <f t="shared" si="3"/>
        <v>0</v>
      </c>
      <c r="K17" s="33"/>
      <c r="L17" s="33"/>
      <c r="M17" s="34">
        <f t="shared" si="4"/>
        <v>0</v>
      </c>
      <c r="N17" s="35">
        <f t="shared" si="5"/>
        <v>1860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>
      <c r="A18" s="15" t="s">
        <v>16</v>
      </c>
      <c r="B18" s="33"/>
      <c r="C18" s="33">
        <v>320.0</v>
      </c>
      <c r="D18" s="34">
        <f t="shared" si="1"/>
        <v>960</v>
      </c>
      <c r="E18" s="33"/>
      <c r="F18" s="33"/>
      <c r="G18" s="34">
        <f t="shared" si="2"/>
        <v>0</v>
      </c>
      <c r="H18" s="33"/>
      <c r="I18" s="33"/>
      <c r="J18" s="34">
        <f t="shared" si="3"/>
        <v>0</v>
      </c>
      <c r="K18" s="33"/>
      <c r="L18" s="33"/>
      <c r="M18" s="34">
        <f t="shared" si="4"/>
        <v>0</v>
      </c>
      <c r="N18" s="35">
        <f t="shared" si="5"/>
        <v>960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>
      <c r="A19" s="15" t="s">
        <v>17</v>
      </c>
      <c r="B19" s="33"/>
      <c r="C19" s="33"/>
      <c r="D19" s="34">
        <f t="shared" si="1"/>
        <v>0</v>
      </c>
      <c r="E19" s="33"/>
      <c r="F19" s="33"/>
      <c r="G19" s="34">
        <f t="shared" si="2"/>
        <v>0</v>
      </c>
      <c r="H19" s="33"/>
      <c r="I19" s="33"/>
      <c r="J19" s="34">
        <f t="shared" si="3"/>
        <v>0</v>
      </c>
      <c r="K19" s="33"/>
      <c r="L19" s="33"/>
      <c r="M19" s="34">
        <f t="shared" si="4"/>
        <v>0</v>
      </c>
      <c r="N19" s="35">
        <f t="shared" si="5"/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hidden="1">
      <c r="A20" s="15"/>
      <c r="B20" s="33"/>
      <c r="C20" s="33"/>
      <c r="D20" s="34"/>
      <c r="E20" s="33"/>
      <c r="F20" s="33"/>
      <c r="G20" s="34"/>
      <c r="H20" s="33"/>
      <c r="I20" s="33"/>
      <c r="J20" s="34"/>
      <c r="K20" s="33"/>
      <c r="L20" s="33"/>
      <c r="M20" s="34"/>
      <c r="N20" s="3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hidden="1"/>
    <row r="22">
      <c r="A22" s="15" t="s">
        <v>18</v>
      </c>
      <c r="B22" s="36"/>
      <c r="C22" s="36"/>
      <c r="D22" s="34">
        <f>B22+B$9*C22</f>
        <v>0</v>
      </c>
      <c r="E22" s="36"/>
      <c r="F22" s="36"/>
      <c r="G22" s="34">
        <f>E22+E$9*F22</f>
        <v>0</v>
      </c>
      <c r="H22" s="36"/>
      <c r="I22" s="36"/>
      <c r="J22" s="34">
        <f>H22+H$9*I22</f>
        <v>0</v>
      </c>
      <c r="K22" s="36"/>
      <c r="L22" s="36"/>
      <c r="M22" s="34">
        <f>K22+K$9*L22</f>
        <v>0</v>
      </c>
      <c r="N22" s="35">
        <f t="shared" ref="N22:N23" si="7">SUM(M22,J22,G22,D22)</f>
        <v>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>
      <c r="A23" s="37" t="str">
        <f>"Total "&amp;A14</f>
        <v>Total Renda / Fundos</v>
      </c>
      <c r="B23" s="38">
        <f t="shared" ref="B23:M23" si="6">SUM(B14:B22)</f>
        <v>0</v>
      </c>
      <c r="C23" s="38">
        <f t="shared" si="6"/>
        <v>1563</v>
      </c>
      <c r="D23" s="38">
        <f t="shared" si="6"/>
        <v>4689</v>
      </c>
      <c r="E23" s="38">
        <f t="shared" si="6"/>
        <v>0</v>
      </c>
      <c r="F23" s="38">
        <f t="shared" si="6"/>
        <v>0</v>
      </c>
      <c r="G23" s="38">
        <f t="shared" si="6"/>
        <v>0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7"/>
        <v>4689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ht="10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ht="15.75" customHeight="1">
      <c r="A25" s="40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ht="15.75" customHeight="1">
      <c r="A26" s="15" t="s">
        <v>20</v>
      </c>
      <c r="B26" s="33">
        <v>250.0</v>
      </c>
      <c r="C26" s="33"/>
      <c r="D26" s="42">
        <f t="shared" ref="D26:D49" si="8">B26+B$9*C26</f>
        <v>250</v>
      </c>
      <c r="E26" s="33"/>
      <c r="F26" s="33"/>
      <c r="G26" s="42">
        <f t="shared" ref="G26:G49" si="9">E26+E$9*F26</f>
        <v>0</v>
      </c>
      <c r="H26" s="33"/>
      <c r="I26" s="33"/>
      <c r="J26" s="42">
        <f t="shared" ref="J26:J49" si="10">H26+H$9*I26</f>
        <v>0</v>
      </c>
      <c r="K26" s="33"/>
      <c r="L26" s="33"/>
      <c r="M26" s="42">
        <f t="shared" ref="M26:M49" si="11">K26+K$9*L26</f>
        <v>0</v>
      </c>
      <c r="N26" s="35">
        <f t="shared" ref="N26:N50" si="12">SUM(M26,J26,G26,D26)</f>
        <v>250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ht="15.75" customHeight="1">
      <c r="A27" s="15" t="s">
        <v>21</v>
      </c>
      <c r="B27" s="33"/>
      <c r="C27" s="33">
        <v>179.0</v>
      </c>
      <c r="D27" s="42">
        <f t="shared" si="8"/>
        <v>537</v>
      </c>
      <c r="E27" s="33"/>
      <c r="F27" s="33"/>
      <c r="G27" s="42">
        <f t="shared" si="9"/>
        <v>0</v>
      </c>
      <c r="H27" s="33"/>
      <c r="I27" s="33"/>
      <c r="J27" s="42">
        <f t="shared" si="10"/>
        <v>0</v>
      </c>
      <c r="K27" s="33"/>
      <c r="L27" s="33"/>
      <c r="M27" s="42">
        <f t="shared" si="11"/>
        <v>0</v>
      </c>
      <c r="N27" s="35">
        <f t="shared" si="12"/>
        <v>537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ht="15.75" customHeight="1">
      <c r="A28" s="32" t="str">
        <f>HYPERLINK("https://blog.mobills.com.br/cartao-de-credito/","Cartão de Crédito")</f>
        <v>Cartão de Crédito</v>
      </c>
      <c r="B28" s="33"/>
      <c r="C28" s="33">
        <v>50.0</v>
      </c>
      <c r="D28" s="42">
        <f t="shared" si="8"/>
        <v>150</v>
      </c>
      <c r="E28" s="33"/>
      <c r="F28" s="33"/>
      <c r="G28" s="42">
        <f t="shared" si="9"/>
        <v>0</v>
      </c>
      <c r="H28" s="33"/>
      <c r="I28" s="33"/>
      <c r="J28" s="42">
        <f t="shared" si="10"/>
        <v>0</v>
      </c>
      <c r="K28" s="33"/>
      <c r="L28" s="33"/>
      <c r="M28" s="42">
        <f t="shared" si="11"/>
        <v>0</v>
      </c>
      <c r="N28" s="35">
        <f t="shared" si="12"/>
        <v>150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ht="15.75" customHeight="1">
      <c r="A29" s="15" t="s">
        <v>22</v>
      </c>
      <c r="B29" s="33"/>
      <c r="C29" s="33"/>
      <c r="D29" s="42">
        <f t="shared" si="8"/>
        <v>0</v>
      </c>
      <c r="E29" s="33"/>
      <c r="F29" s="33"/>
      <c r="G29" s="42">
        <f t="shared" si="9"/>
        <v>0</v>
      </c>
      <c r="H29" s="33"/>
      <c r="I29" s="33"/>
      <c r="J29" s="42">
        <f t="shared" si="10"/>
        <v>0</v>
      </c>
      <c r="K29" s="33"/>
      <c r="L29" s="33"/>
      <c r="M29" s="42">
        <f t="shared" si="11"/>
        <v>0</v>
      </c>
      <c r="N29" s="35">
        <f t="shared" si="12"/>
        <v>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ht="15.75" customHeight="1">
      <c r="A30" s="15" t="s">
        <v>23</v>
      </c>
      <c r="B30" s="33"/>
      <c r="C30" s="33"/>
      <c r="D30" s="42">
        <f t="shared" si="8"/>
        <v>0</v>
      </c>
      <c r="E30" s="33"/>
      <c r="F30" s="33"/>
      <c r="G30" s="42">
        <f t="shared" si="9"/>
        <v>0</v>
      </c>
      <c r="H30" s="33"/>
      <c r="I30" s="33"/>
      <c r="J30" s="42">
        <f t="shared" si="10"/>
        <v>0</v>
      </c>
      <c r="K30" s="33"/>
      <c r="L30" s="33"/>
      <c r="M30" s="42">
        <f t="shared" si="11"/>
        <v>0</v>
      </c>
      <c r="N30" s="35">
        <f t="shared" si="12"/>
        <v>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ht="15.75" customHeight="1">
      <c r="A31" s="32" t="str">
        <f>HYPERLINK("https://blog.mobills.com.br/livros-que-voce-deve-ler-se-quiser-se-tornar-rico/","Livros")</f>
        <v>Livros</v>
      </c>
      <c r="B31" s="33"/>
      <c r="C31" s="33"/>
      <c r="D31" s="42">
        <f t="shared" si="8"/>
        <v>0</v>
      </c>
      <c r="E31" s="33"/>
      <c r="F31" s="33"/>
      <c r="G31" s="42">
        <f t="shared" si="9"/>
        <v>0</v>
      </c>
      <c r="H31" s="33"/>
      <c r="I31" s="33"/>
      <c r="J31" s="42">
        <f t="shared" si="10"/>
        <v>0</v>
      </c>
      <c r="K31" s="33"/>
      <c r="L31" s="33"/>
      <c r="M31" s="42">
        <f t="shared" si="11"/>
        <v>0</v>
      </c>
      <c r="N31" s="35">
        <f t="shared" si="12"/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ht="15.75" customHeight="1">
      <c r="A32" s="15" t="s">
        <v>24</v>
      </c>
      <c r="B32" s="33"/>
      <c r="C32" s="33"/>
      <c r="D32" s="42">
        <f t="shared" si="8"/>
        <v>0</v>
      </c>
      <c r="E32" s="33"/>
      <c r="F32" s="33"/>
      <c r="G32" s="42">
        <f t="shared" si="9"/>
        <v>0</v>
      </c>
      <c r="H32" s="33"/>
      <c r="I32" s="33"/>
      <c r="J32" s="42">
        <f t="shared" si="10"/>
        <v>0</v>
      </c>
      <c r="K32" s="33"/>
      <c r="L32" s="33"/>
      <c r="M32" s="42">
        <f t="shared" si="11"/>
        <v>0</v>
      </c>
      <c r="N32" s="35">
        <f t="shared" si="12"/>
        <v>0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ht="15.75" customHeight="1">
      <c r="A33" s="15" t="s">
        <v>25</v>
      </c>
      <c r="B33" s="33"/>
      <c r="C33" s="33"/>
      <c r="D33" s="42">
        <f t="shared" si="8"/>
        <v>0</v>
      </c>
      <c r="E33" s="33"/>
      <c r="F33" s="33"/>
      <c r="G33" s="42">
        <f t="shared" si="9"/>
        <v>0</v>
      </c>
      <c r="H33" s="33"/>
      <c r="I33" s="33"/>
      <c r="J33" s="42">
        <f t="shared" si="10"/>
        <v>0</v>
      </c>
      <c r="K33" s="33"/>
      <c r="L33" s="33"/>
      <c r="M33" s="42">
        <f t="shared" si="11"/>
        <v>0</v>
      </c>
      <c r="N33" s="35">
        <f t="shared" si="12"/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ht="15.75" customHeight="1">
      <c r="A34" s="15" t="s">
        <v>26</v>
      </c>
      <c r="B34" s="33"/>
      <c r="C34" s="33"/>
      <c r="D34" s="42">
        <f t="shared" si="8"/>
        <v>0</v>
      </c>
      <c r="E34" s="33"/>
      <c r="F34" s="33"/>
      <c r="G34" s="42">
        <f t="shared" si="9"/>
        <v>0</v>
      </c>
      <c r="H34" s="33"/>
      <c r="I34" s="33"/>
      <c r="J34" s="42">
        <f t="shared" si="10"/>
        <v>0</v>
      </c>
      <c r="K34" s="33"/>
      <c r="L34" s="33"/>
      <c r="M34" s="42">
        <f t="shared" si="11"/>
        <v>0</v>
      </c>
      <c r="N34" s="35">
        <f t="shared" si="12"/>
        <v>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ht="15.75" customHeight="1">
      <c r="A35" s="15" t="s">
        <v>27</v>
      </c>
      <c r="B35" s="33"/>
      <c r="C35" s="33"/>
      <c r="D35" s="42">
        <f t="shared" si="8"/>
        <v>0</v>
      </c>
      <c r="E35" s="33"/>
      <c r="F35" s="33"/>
      <c r="G35" s="42">
        <f t="shared" si="9"/>
        <v>0</v>
      </c>
      <c r="H35" s="33"/>
      <c r="I35" s="33"/>
      <c r="J35" s="42">
        <f t="shared" si="10"/>
        <v>0</v>
      </c>
      <c r="K35" s="33"/>
      <c r="L35" s="33"/>
      <c r="M35" s="42">
        <f t="shared" si="11"/>
        <v>0</v>
      </c>
      <c r="N35" s="35">
        <f t="shared" si="12"/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ht="15.75" customHeight="1">
      <c r="A36" s="15" t="s">
        <v>28</v>
      </c>
      <c r="B36" s="33"/>
      <c r="C36" s="33"/>
      <c r="D36" s="42">
        <f t="shared" si="8"/>
        <v>0</v>
      </c>
      <c r="E36" s="33"/>
      <c r="F36" s="33"/>
      <c r="G36" s="42">
        <f t="shared" si="9"/>
        <v>0</v>
      </c>
      <c r="H36" s="33"/>
      <c r="I36" s="33"/>
      <c r="J36" s="42">
        <f t="shared" si="10"/>
        <v>0</v>
      </c>
      <c r="K36" s="33"/>
      <c r="L36" s="33"/>
      <c r="M36" s="42">
        <f t="shared" si="11"/>
        <v>0</v>
      </c>
      <c r="N36" s="35">
        <f t="shared" si="12"/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ht="15.75" customHeight="1">
      <c r="A37" s="32" t="str">
        <f>HYPERLINK("https://blog.mobills.com.br/planejamento-financeiro-para-viagens/","Viagens")</f>
        <v>Viagens</v>
      </c>
      <c r="B37" s="33"/>
      <c r="C37" s="33"/>
      <c r="D37" s="42">
        <f t="shared" si="8"/>
        <v>0</v>
      </c>
      <c r="E37" s="33"/>
      <c r="F37" s="33"/>
      <c r="G37" s="42">
        <f t="shared" si="9"/>
        <v>0</v>
      </c>
      <c r="H37" s="33"/>
      <c r="I37" s="33"/>
      <c r="J37" s="42">
        <f t="shared" si="10"/>
        <v>0</v>
      </c>
      <c r="K37" s="33"/>
      <c r="L37" s="33"/>
      <c r="M37" s="42">
        <f t="shared" si="11"/>
        <v>0</v>
      </c>
      <c r="N37" s="35">
        <f t="shared" si="12"/>
        <v>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ht="15.75" customHeight="1">
      <c r="A38" s="15" t="s">
        <v>29</v>
      </c>
      <c r="B38" s="33"/>
      <c r="C38" s="33"/>
      <c r="D38" s="42">
        <f t="shared" si="8"/>
        <v>0</v>
      </c>
      <c r="E38" s="33"/>
      <c r="F38" s="33"/>
      <c r="G38" s="42">
        <f t="shared" si="9"/>
        <v>0</v>
      </c>
      <c r="H38" s="33"/>
      <c r="I38" s="33"/>
      <c r="J38" s="42">
        <f t="shared" si="10"/>
        <v>0</v>
      </c>
      <c r="K38" s="33"/>
      <c r="L38" s="33"/>
      <c r="M38" s="42">
        <f t="shared" si="11"/>
        <v>0</v>
      </c>
      <c r="N38" s="35">
        <f t="shared" si="12"/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ht="15.75" customHeight="1">
      <c r="A39" s="15" t="s">
        <v>30</v>
      </c>
      <c r="B39" s="33"/>
      <c r="C39" s="33"/>
      <c r="D39" s="42">
        <f t="shared" si="8"/>
        <v>0</v>
      </c>
      <c r="E39" s="33"/>
      <c r="F39" s="33"/>
      <c r="G39" s="42">
        <f t="shared" si="9"/>
        <v>0</v>
      </c>
      <c r="H39" s="33"/>
      <c r="I39" s="33"/>
      <c r="J39" s="42">
        <f t="shared" si="10"/>
        <v>0</v>
      </c>
      <c r="K39" s="33"/>
      <c r="L39" s="33"/>
      <c r="M39" s="42">
        <f t="shared" si="11"/>
        <v>0</v>
      </c>
      <c r="N39" s="35">
        <f t="shared" si="12"/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ht="15.75" customHeight="1">
      <c r="A40" s="32" t="str">
        <f>HYPERLINK("https://blog.mobills.com.br/como-pagar-menos-no-seguro-do-carro/","Seguro do Carro")</f>
        <v>Seguro do Carro</v>
      </c>
      <c r="B40" s="33"/>
      <c r="C40" s="33"/>
      <c r="D40" s="42">
        <f t="shared" si="8"/>
        <v>0</v>
      </c>
      <c r="E40" s="33"/>
      <c r="F40" s="33"/>
      <c r="G40" s="42">
        <f t="shared" si="9"/>
        <v>0</v>
      </c>
      <c r="H40" s="33"/>
      <c r="I40" s="33"/>
      <c r="J40" s="42">
        <f t="shared" si="10"/>
        <v>0</v>
      </c>
      <c r="K40" s="33"/>
      <c r="L40" s="33"/>
      <c r="M40" s="42">
        <f t="shared" si="11"/>
        <v>0</v>
      </c>
      <c r="N40" s="35">
        <f t="shared" si="12"/>
        <v>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ht="15.75" customHeight="1">
      <c r="A41" s="32" t="str">
        <f>HYPERLINK("https://blog.mobills.com.br/como-economizar-na-manutencao-do-carro/","Reparos no Carro")</f>
        <v>Reparos no Carro</v>
      </c>
      <c r="B41" s="33"/>
      <c r="C41" s="33"/>
      <c r="D41" s="42">
        <f t="shared" si="8"/>
        <v>0</v>
      </c>
      <c r="E41" s="33"/>
      <c r="F41" s="33"/>
      <c r="G41" s="42">
        <f t="shared" si="9"/>
        <v>0</v>
      </c>
      <c r="H41" s="33"/>
      <c r="I41" s="33"/>
      <c r="J41" s="42">
        <f t="shared" si="10"/>
        <v>0</v>
      </c>
      <c r="K41" s="33"/>
      <c r="L41" s="33"/>
      <c r="M41" s="42">
        <f t="shared" si="11"/>
        <v>0</v>
      </c>
      <c r="N41" s="35">
        <f t="shared" si="12"/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ht="15.75" customHeight="1">
      <c r="A42" s="32" t="str">
        <f>HYPERLINK("https://blog.mobills.com.br/gasolina-ou-alcool/","Combustível")</f>
        <v>Combustível</v>
      </c>
      <c r="B42" s="33"/>
      <c r="C42" s="33"/>
      <c r="D42" s="42">
        <f t="shared" si="8"/>
        <v>0</v>
      </c>
      <c r="E42" s="33"/>
      <c r="F42" s="33"/>
      <c r="G42" s="42">
        <f t="shared" si="9"/>
        <v>0</v>
      </c>
      <c r="H42" s="33"/>
      <c r="I42" s="33"/>
      <c r="J42" s="42">
        <f t="shared" si="10"/>
        <v>0</v>
      </c>
      <c r="K42" s="33"/>
      <c r="L42" s="33"/>
      <c r="M42" s="42">
        <f t="shared" si="11"/>
        <v>0</v>
      </c>
      <c r="N42" s="35">
        <f t="shared" si="12"/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ht="15.75" customHeight="1">
      <c r="A43" s="32" t="str">
        <f>HYPERLINK("https://blog.mobills.com.br/separe-uma-verba-para-o-lazer/","Entretenimento")</f>
        <v>Entretenimento</v>
      </c>
      <c r="B43" s="33"/>
      <c r="C43" s="33"/>
      <c r="D43" s="42">
        <f t="shared" si="8"/>
        <v>0</v>
      </c>
      <c r="E43" s="33"/>
      <c r="F43" s="33"/>
      <c r="G43" s="42">
        <f t="shared" si="9"/>
        <v>0</v>
      </c>
      <c r="H43" s="33"/>
      <c r="I43" s="33"/>
      <c r="J43" s="42">
        <f t="shared" si="10"/>
        <v>0</v>
      </c>
      <c r="K43" s="33"/>
      <c r="L43" s="33"/>
      <c r="M43" s="42">
        <f t="shared" si="11"/>
        <v>0</v>
      </c>
      <c r="N43" s="35">
        <f t="shared" si="12"/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ht="15.75" customHeight="1">
      <c r="A44" s="15" t="s">
        <v>31</v>
      </c>
      <c r="B44" s="33"/>
      <c r="C44" s="33"/>
      <c r="D44" s="42">
        <f t="shared" si="8"/>
        <v>0</v>
      </c>
      <c r="E44" s="33"/>
      <c r="F44" s="33"/>
      <c r="G44" s="42">
        <f t="shared" si="9"/>
        <v>0</v>
      </c>
      <c r="H44" s="33"/>
      <c r="I44" s="33"/>
      <c r="J44" s="42">
        <f t="shared" si="10"/>
        <v>0</v>
      </c>
      <c r="K44" s="33"/>
      <c r="L44" s="33"/>
      <c r="M44" s="42">
        <f t="shared" si="11"/>
        <v>0</v>
      </c>
      <c r="N44" s="35">
        <f t="shared" si="12"/>
        <v>0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ht="15.75" customHeight="1">
      <c r="A45" s="15" t="s">
        <v>32</v>
      </c>
      <c r="B45" s="33"/>
      <c r="C45" s="33"/>
      <c r="D45" s="42">
        <f t="shared" si="8"/>
        <v>0</v>
      </c>
      <c r="E45" s="33"/>
      <c r="F45" s="33"/>
      <c r="G45" s="42">
        <f t="shared" si="9"/>
        <v>0</v>
      </c>
      <c r="H45" s="33"/>
      <c r="I45" s="33"/>
      <c r="J45" s="42">
        <f t="shared" si="10"/>
        <v>0</v>
      </c>
      <c r="K45" s="33"/>
      <c r="L45" s="33"/>
      <c r="M45" s="42">
        <f t="shared" si="11"/>
        <v>0</v>
      </c>
      <c r="N45" s="35">
        <f t="shared" si="12"/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ht="15.75" customHeight="1">
      <c r="A46" s="15" t="s">
        <v>33</v>
      </c>
      <c r="B46" s="33"/>
      <c r="C46" s="33"/>
      <c r="D46" s="42">
        <f t="shared" si="8"/>
        <v>0</v>
      </c>
      <c r="E46" s="33"/>
      <c r="F46" s="33"/>
      <c r="G46" s="42">
        <f t="shared" si="9"/>
        <v>0</v>
      </c>
      <c r="H46" s="33"/>
      <c r="I46" s="33"/>
      <c r="J46" s="42">
        <f t="shared" si="10"/>
        <v>0</v>
      </c>
      <c r="K46" s="33"/>
      <c r="L46" s="33"/>
      <c r="M46" s="42">
        <f t="shared" si="11"/>
        <v>0</v>
      </c>
      <c r="N46" s="35">
        <f t="shared" si="12"/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ht="15.75" customHeight="1">
      <c r="A47" s="15" t="s">
        <v>34</v>
      </c>
      <c r="B47" s="33"/>
      <c r="C47" s="33"/>
      <c r="D47" s="42">
        <f t="shared" si="8"/>
        <v>0</v>
      </c>
      <c r="E47" s="33"/>
      <c r="F47" s="33"/>
      <c r="G47" s="42">
        <f t="shared" si="9"/>
        <v>0</v>
      </c>
      <c r="H47" s="33"/>
      <c r="I47" s="33"/>
      <c r="J47" s="42">
        <f t="shared" si="10"/>
        <v>0</v>
      </c>
      <c r="K47" s="33"/>
      <c r="L47" s="33"/>
      <c r="M47" s="42">
        <f t="shared" si="11"/>
        <v>0</v>
      </c>
      <c r="N47" s="35">
        <f t="shared" si="12"/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ht="15.75" customHeight="1">
      <c r="A48" s="32" t="str">
        <f>HYPERLINK("https://blog.mobills.com.br/poupanca-hoje/","Poupança")</f>
        <v>Poupança</v>
      </c>
      <c r="B48" s="33"/>
      <c r="C48" s="33"/>
      <c r="D48" s="42">
        <f t="shared" si="8"/>
        <v>0</v>
      </c>
      <c r="E48" s="33"/>
      <c r="F48" s="33"/>
      <c r="G48" s="42">
        <f t="shared" si="9"/>
        <v>0</v>
      </c>
      <c r="H48" s="33"/>
      <c r="I48" s="33"/>
      <c r="J48" s="42">
        <f t="shared" si="10"/>
        <v>0</v>
      </c>
      <c r="K48" s="33"/>
      <c r="L48" s="33"/>
      <c r="M48" s="42">
        <f t="shared" si="11"/>
        <v>0</v>
      </c>
      <c r="N48" s="35">
        <f t="shared" si="12"/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ht="15.75" customHeight="1">
      <c r="A49" s="15" t="s">
        <v>18</v>
      </c>
      <c r="B49" s="43"/>
      <c r="C49" s="43"/>
      <c r="D49" s="42">
        <f t="shared" si="8"/>
        <v>0</v>
      </c>
      <c r="E49" s="43"/>
      <c r="F49" s="43"/>
      <c r="G49" s="42">
        <f t="shared" si="9"/>
        <v>0</v>
      </c>
      <c r="H49" s="43"/>
      <c r="I49" s="43"/>
      <c r="J49" s="42">
        <f t="shared" si="10"/>
        <v>0</v>
      </c>
      <c r="K49" s="43"/>
      <c r="L49" s="43"/>
      <c r="M49" s="42">
        <f t="shared" si="11"/>
        <v>0</v>
      </c>
      <c r="N49" s="35">
        <f t="shared" si="12"/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ht="15.75" customHeight="1">
      <c r="A50" s="44" t="str">
        <f>"Total "&amp;A25</f>
        <v>Total Despesas</v>
      </c>
      <c r="B50" s="45">
        <f t="shared" ref="B50:M50" si="13">SUM(B25:B49)</f>
        <v>250</v>
      </c>
      <c r="C50" s="45">
        <f t="shared" si="13"/>
        <v>229</v>
      </c>
      <c r="D50" s="45">
        <f t="shared" si="13"/>
        <v>937</v>
      </c>
      <c r="E50" s="45">
        <f t="shared" si="13"/>
        <v>0</v>
      </c>
      <c r="F50" s="45">
        <f t="shared" si="13"/>
        <v>0</v>
      </c>
      <c r="G50" s="45">
        <f t="shared" si="13"/>
        <v>0</v>
      </c>
      <c r="H50" s="45">
        <f t="shared" si="13"/>
        <v>0</v>
      </c>
      <c r="I50" s="45">
        <f t="shared" si="13"/>
        <v>0</v>
      </c>
      <c r="J50" s="45">
        <f t="shared" si="13"/>
        <v>0</v>
      </c>
      <c r="K50" s="45">
        <f t="shared" si="13"/>
        <v>0</v>
      </c>
      <c r="L50" s="45">
        <f t="shared" si="13"/>
        <v>0</v>
      </c>
      <c r="M50" s="45">
        <f t="shared" si="13"/>
        <v>0</v>
      </c>
      <c r="N50" s="45">
        <f t="shared" si="12"/>
        <v>937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ht="15.75" customHeight="1">
      <c r="A52" s="46" t="s">
        <v>35</v>
      </c>
      <c r="B52" s="47"/>
      <c r="C52" s="47"/>
      <c r="D52" s="48">
        <f>D23-D50</f>
        <v>3752</v>
      </c>
      <c r="E52" s="47"/>
      <c r="F52" s="47"/>
      <c r="G52" s="48">
        <f>G23-G50</f>
        <v>0</v>
      </c>
      <c r="H52" s="47"/>
      <c r="I52" s="47"/>
      <c r="J52" s="48">
        <f>J23-J50</f>
        <v>0</v>
      </c>
      <c r="K52" s="47"/>
      <c r="L52" s="47"/>
      <c r="M52" s="48">
        <f>M23-M50</f>
        <v>0</v>
      </c>
      <c r="N52" s="49">
        <f>SUM(B52:M52)</f>
        <v>3752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ht="15.75" customHeight="1">
      <c r="A53" s="50" t="s">
        <v>36</v>
      </c>
      <c r="B53" s="15"/>
      <c r="C53" s="15"/>
      <c r="D53" s="51">
        <f>D52+B8</f>
        <v>3752</v>
      </c>
      <c r="E53" s="15"/>
      <c r="F53" s="15"/>
      <c r="G53" s="51">
        <f>G52+D53</f>
        <v>3752</v>
      </c>
      <c r="H53" s="15"/>
      <c r="I53" s="15"/>
      <c r="J53" s="51">
        <f>J52+G53</f>
        <v>3752</v>
      </c>
      <c r="K53" s="15"/>
      <c r="L53" s="15"/>
      <c r="M53" s="51">
        <f>M52+J53</f>
        <v>3752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A5:N6"/>
  </mergeCells>
  <drawing r:id="rId1"/>
</worksheet>
</file>